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29.21.21.66\Compartir\Miguel Torrejon\Compendio Estadistica - 2025\Cynthia Cabrera\"/>
    </mc:Choice>
  </mc:AlternateContent>
  <xr:revisionPtr revIDLastSave="0" documentId="13_ncr:1_{1BD81F73-EC20-44DE-9972-43EBAD2BE6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ISITAS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8" l="1"/>
  <c r="D16" i="18"/>
  <c r="E16" i="18"/>
  <c r="F16" i="18"/>
  <c r="G16" i="18"/>
  <c r="C83" i="18" l="1"/>
  <c r="D83" i="18"/>
  <c r="E83" i="18"/>
  <c r="F83" i="18"/>
  <c r="G83" i="18"/>
  <c r="H83" i="18"/>
  <c r="I83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N91" i="18" l="1"/>
  <c r="M91" i="18"/>
  <c r="L91" i="18"/>
  <c r="K91" i="18"/>
  <c r="J91" i="18"/>
  <c r="I91" i="18"/>
  <c r="H91" i="18"/>
  <c r="G91" i="18"/>
  <c r="F91" i="18"/>
  <c r="E91" i="18"/>
  <c r="D91" i="18"/>
  <c r="C91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N83" i="18"/>
  <c r="M83" i="18"/>
  <c r="L83" i="18"/>
  <c r="K83" i="18"/>
  <c r="J83" i="18"/>
  <c r="N66" i="18"/>
  <c r="M66" i="18"/>
  <c r="L66" i="18"/>
  <c r="K66" i="18"/>
  <c r="J66" i="18"/>
  <c r="I66" i="18"/>
  <c r="I65" i="18" s="1"/>
  <c r="H66" i="18"/>
  <c r="H65" i="18" s="1"/>
  <c r="G66" i="18"/>
  <c r="F66" i="18"/>
  <c r="E66" i="18"/>
  <c r="D66" i="18"/>
  <c r="C6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N47" i="18"/>
  <c r="M47" i="18"/>
  <c r="L47" i="18"/>
  <c r="K47" i="18"/>
  <c r="J47" i="18"/>
  <c r="I47" i="18"/>
  <c r="H47" i="18"/>
  <c r="G47" i="18"/>
  <c r="F47" i="18"/>
  <c r="E47" i="18"/>
  <c r="D47" i="18"/>
  <c r="C47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17" i="18"/>
  <c r="N16" i="18"/>
  <c r="M16" i="18"/>
  <c r="L16" i="18"/>
  <c r="K16" i="18"/>
  <c r="J16" i="18"/>
  <c r="I16" i="18"/>
  <c r="H16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N8" i="18"/>
  <c r="M8" i="18"/>
  <c r="L8" i="18"/>
  <c r="K8" i="18"/>
  <c r="J8" i="18"/>
  <c r="I8" i="18"/>
  <c r="H8" i="18"/>
  <c r="G8" i="18"/>
  <c r="F8" i="18"/>
  <c r="E8" i="18"/>
  <c r="D8" i="18"/>
  <c r="C8" i="18"/>
  <c r="N65" i="18" l="1"/>
  <c r="J65" i="18"/>
  <c r="H42" i="18"/>
  <c r="J19" i="18"/>
  <c r="N19" i="18"/>
  <c r="G42" i="18"/>
  <c r="M19" i="18"/>
  <c r="K65" i="18"/>
  <c r="I19" i="18"/>
  <c r="K42" i="18"/>
  <c r="G65" i="18"/>
  <c r="F65" i="18"/>
  <c r="L65" i="18"/>
  <c r="K19" i="18"/>
  <c r="L42" i="18"/>
  <c r="M42" i="18"/>
  <c r="M65" i="18"/>
  <c r="N42" i="18"/>
  <c r="G19" i="18"/>
  <c r="I42" i="18"/>
  <c r="L19" i="18"/>
  <c r="J42" i="18"/>
  <c r="F42" i="18"/>
  <c r="F19" i="18"/>
  <c r="B83" i="18"/>
  <c r="E65" i="18"/>
  <c r="E42" i="18"/>
  <c r="E19" i="18"/>
  <c r="B77" i="18"/>
  <c r="D65" i="18"/>
  <c r="B72" i="18"/>
  <c r="B56" i="18"/>
  <c r="B52" i="18"/>
  <c r="D42" i="18"/>
  <c r="B47" i="18"/>
  <c r="B43" i="18"/>
  <c r="B34" i="18"/>
  <c r="B30" i="18"/>
  <c r="B26" i="18"/>
  <c r="D19" i="18"/>
  <c r="B13" i="18"/>
  <c r="B91" i="18"/>
  <c r="B87" i="18"/>
  <c r="C65" i="18"/>
  <c r="C42" i="18"/>
  <c r="B37" i="18"/>
  <c r="C19" i="18"/>
  <c r="B16" i="18"/>
  <c r="B8" i="18"/>
  <c r="B20" i="18"/>
  <c r="H19" i="18"/>
  <c r="B66" i="18"/>
  <c r="N18" i="18" l="1"/>
  <c r="N7" i="18" s="1"/>
  <c r="H18" i="18"/>
  <c r="H7" i="18" s="1"/>
  <c r="L18" i="18"/>
  <c r="L7" i="18" s="1"/>
  <c r="J18" i="18"/>
  <c r="J7" i="18" s="1"/>
  <c r="K18" i="18"/>
  <c r="K7" i="18" s="1"/>
  <c r="I18" i="18"/>
  <c r="I7" i="18" s="1"/>
  <c r="M18" i="18"/>
  <c r="M7" i="18" s="1"/>
  <c r="G18" i="18"/>
  <c r="G7" i="18" s="1"/>
  <c r="F18" i="18"/>
  <c r="F7" i="18" s="1"/>
  <c r="E18" i="18"/>
  <c r="E7" i="18" s="1"/>
  <c r="B65" i="18"/>
  <c r="D18" i="18"/>
  <c r="D7" i="18" s="1"/>
  <c r="B42" i="18"/>
  <c r="C18" i="18"/>
  <c r="C7" i="18" s="1"/>
  <c r="B19" i="18"/>
  <c r="B18" i="18" l="1"/>
  <c r="B7" i="18"/>
</calcChain>
</file>

<file path=xl/sharedStrings.xml><?xml version="1.0" encoding="utf-8"?>
<sst xmlns="http://schemas.openxmlformats.org/spreadsheetml/2006/main" count="113" uniqueCount="112">
  <si>
    <t>ESTABLECIMIENTO</t>
  </si>
  <si>
    <t>TOTAL</t>
  </si>
  <si>
    <t>TOTAL HOSPITALES</t>
  </si>
  <si>
    <t xml:space="preserve">      HOSPITAL NACIONAL DANIEL A. CARRION</t>
  </si>
  <si>
    <t xml:space="preserve">      HOSPITAL SAN JOSE</t>
  </si>
  <si>
    <t xml:space="preserve">      HOSPITAL DE VENTANILLA</t>
  </si>
  <si>
    <t xml:space="preserve">      HOSPITAL DE REHABILITACION</t>
  </si>
  <si>
    <t>TOTAL SANIDADES</t>
  </si>
  <si>
    <t xml:space="preserve">      SANIDAD AEREA</t>
  </si>
  <si>
    <t xml:space="preserve">      SANIDAD MARITIMA</t>
  </si>
  <si>
    <t>TOTAL BENEFICENCIA</t>
  </si>
  <si>
    <t xml:space="preserve">      BENEFICENCIA DEL CALLAO</t>
  </si>
  <si>
    <t>TOTAL REDES</t>
  </si>
  <si>
    <t>RED BONILLA - LA PUNTA</t>
  </si>
  <si>
    <t xml:space="preserve">   MICRORED BONILLA</t>
  </si>
  <si>
    <t xml:space="preserve">      C.S. MANUEL BONILLA</t>
  </si>
  <si>
    <t xml:space="preserve">      C.S. ALBERTO BARTON</t>
  </si>
  <si>
    <t xml:space="preserve">      C.S. PUERTO NUEVO</t>
  </si>
  <si>
    <t xml:space="preserve">      C.S. LA PUNTA</t>
  </si>
  <si>
    <t xml:space="preserve">      P.S. SAN JUAN BOSCO</t>
  </si>
  <si>
    <t xml:space="preserve">   MICRORED SANTA FE</t>
  </si>
  <si>
    <t xml:space="preserve">      C.S. SANTA FE</t>
  </si>
  <si>
    <t xml:space="preserve">      P.S. CALLAO</t>
  </si>
  <si>
    <t xml:space="preserve">      P.S. JOSE BOTERIN</t>
  </si>
  <si>
    <t xml:space="preserve">   MICRORED JOSE OLAYA</t>
  </si>
  <si>
    <t xml:space="preserve">      C.S. JOSE OLAYA</t>
  </si>
  <si>
    <t xml:space="preserve">      P.S. MIGUEL GRAU</t>
  </si>
  <si>
    <t xml:space="preserve">      C.S. SANTA ROSA</t>
  </si>
  <si>
    <t xml:space="preserve">      C.S. RAMON CASTILLA</t>
  </si>
  <si>
    <t xml:space="preserve">   MICRORED ACAPULCO</t>
  </si>
  <si>
    <t xml:space="preserve">      C.S. ACAPULCO</t>
  </si>
  <si>
    <t xml:space="preserve">      P.S. JUAN PABLO II</t>
  </si>
  <si>
    <t xml:space="preserve">      C.S.MENTAL COMUNITARIO SARITA COLONIA</t>
  </si>
  <si>
    <t>RED DE SALUD BEPECA</t>
  </si>
  <si>
    <t xml:space="preserve">   MICRORED FAUCETT</t>
  </si>
  <si>
    <t xml:space="preserve">      C.S. FAUCETT</t>
  </si>
  <si>
    <t xml:space="preserve">      P.S. 200 MILLAS</t>
  </si>
  <si>
    <t xml:space="preserve">      P.S. PALMERAS DE OQUENDO</t>
  </si>
  <si>
    <t xml:space="preserve">   MICRORED SESQUICENTENARIO</t>
  </si>
  <si>
    <t xml:space="preserve">      C.S. SESQUICENTENARIO</t>
  </si>
  <si>
    <t xml:space="preserve">      P.S. PREVI</t>
  </si>
  <si>
    <t xml:space="preserve">      P.S. BOCANEGRA</t>
  </si>
  <si>
    <t xml:space="preserve">      P.S. EL ALAMO</t>
  </si>
  <si>
    <t xml:space="preserve">   MICRORED AEROPUERTO</t>
  </si>
  <si>
    <t xml:space="preserve">      P.S. AEROPUERTO</t>
  </si>
  <si>
    <t xml:space="preserve">      C.S. PLAYA RIMAC</t>
  </si>
  <si>
    <t xml:space="preserve">      P.S. POLIGONO IV</t>
  </si>
  <si>
    <t xml:space="preserve">   MICRORED BELLAVISTA</t>
  </si>
  <si>
    <t xml:space="preserve">      C.S. BELLAVISTA</t>
  </si>
  <si>
    <t xml:space="preserve">      C.S. ALTA MAR</t>
  </si>
  <si>
    <t xml:space="preserve">      C.S. VILLA SR. DE LOS MILAGROS</t>
  </si>
  <si>
    <t xml:space="preserve">      C.S. CARMEN DE LA LEGUA</t>
  </si>
  <si>
    <t xml:space="preserve">      P.S. LA PERLA</t>
  </si>
  <si>
    <t xml:space="preserve">      C.S. MENTAL COMUNITARIO LA PERLA</t>
  </si>
  <si>
    <t xml:space="preserve">      C.S. MENTAL COMUNITARIO CARMEN DE LA LEGUA</t>
  </si>
  <si>
    <t>RED DE SALUD VENTANILLA</t>
  </si>
  <si>
    <t xml:space="preserve">   MICRORED M.I. PERU COREA PACHACUTEC</t>
  </si>
  <si>
    <t xml:space="preserve">      C.S.M.I. PACHACUTEC PERU-COREA</t>
  </si>
  <si>
    <t xml:space="preserve">      C.S. 03 DE FEBRERO</t>
  </si>
  <si>
    <t xml:space="preserve">      P.S. BAHIA BLANCA</t>
  </si>
  <si>
    <t xml:space="preserve">      P.S. CIUDAD PACHACUTEC</t>
  </si>
  <si>
    <t xml:space="preserve">      C.S. SANTA ROSA DE PACHACUTEC</t>
  </si>
  <si>
    <t xml:space="preserve">   MICRORED ANGAMOS</t>
  </si>
  <si>
    <t xml:space="preserve">      P.S. ANGAMOS</t>
  </si>
  <si>
    <t xml:space="preserve">      P.S. HIJOS DEL ALMIRANTE GRAU</t>
  </si>
  <si>
    <t xml:space="preserve">      P.S. DEFENSORES DE LA PATRIA</t>
  </si>
  <si>
    <t xml:space="preserve">      P.S. VENTANILLA ALTA</t>
  </si>
  <si>
    <t xml:space="preserve">   MICRORED VILLA LOS REYES</t>
  </si>
  <si>
    <t xml:space="preserve">      C.S. VILLA LOS REYES</t>
  </si>
  <si>
    <t xml:space="preserve">      C.S. LUIS FELIPE DE LAS CASAS</t>
  </si>
  <si>
    <t xml:space="preserve">      P.S. MI PERU</t>
  </si>
  <si>
    <t xml:space="preserve">      C.S. MENTAL COMUNITARIO MI PERU</t>
  </si>
  <si>
    <t xml:space="preserve">   MICRORED MARQUEZ</t>
  </si>
  <si>
    <t xml:space="preserve">      C.S. MARQUEZ</t>
  </si>
  <si>
    <t xml:space="preserve">      P.S. VENTANILLA ESTE</t>
  </si>
  <si>
    <t xml:space="preserve">      C.S. VENTANILLA BAJA</t>
  </si>
  <si>
    <t xml:space="preserve">      C.S. MENTAL COMUNITARIO VENTANILLA</t>
  </si>
  <si>
    <t>ADAMO</t>
  </si>
  <si>
    <t xml:space="preserve">      ADAMO</t>
  </si>
  <si>
    <t>TOTAL OTRAS INSTITUCIONES</t>
  </si>
  <si>
    <t xml:space="preserve">      CAP II LUIS NEGREIROS VEGA</t>
  </si>
  <si>
    <t xml:space="preserve">      COMPLEJO ASISTENCIAL LUIS NEGREIDOS VEGA</t>
  </si>
  <si>
    <t xml:space="preserve">      CAP III METROPOLITANO CALLAO</t>
  </si>
  <si>
    <t xml:space="preserve">      POLICLINICO ALBERTO BARTON</t>
  </si>
  <si>
    <t xml:space="preserve">      ALBERTO LEOPOLDO BARTON THOMPSON</t>
  </si>
  <si>
    <t xml:space="preserve">      POLICLINICO BELLAVISTA</t>
  </si>
  <si>
    <t xml:space="preserve">      HOSPITAL ALBERTO SABOGAL SOLOGUREN</t>
  </si>
  <si>
    <t xml:space="preserve">      CENTRO MEDICO NAVAL</t>
  </si>
  <si>
    <t xml:space="preserve">      POLICLINICO HNA. MARIA DONROSE SUTMOLLER</t>
  </si>
  <si>
    <t xml:space="preserve">   MICRORED NESTOR GAMBETTA</t>
  </si>
  <si>
    <t xml:space="preserve">      C.S. NESTOR GAMBETTA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</si>
  <si>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</si>
  <si>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</si>
  <si>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</si>
  <si>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</si>
  <si>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</si>
  <si>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</si>
  <si>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</si>
  <si>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</si>
  <si>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</si>
  <si>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</si>
  <si>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</si>
  <si>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SETIEMBRE</t>
  </si>
  <si>
    <t xml:space="preserve">      C.S. MENTAL COMUNITARIO CALLAO</t>
  </si>
  <si>
    <t xml:space="preserve">     HOGAR PROTEGIDO ACAPULCO</t>
  </si>
  <si>
    <t xml:space="preserve">     CONSULTORIO DE SALUD OCUPACIONAL DIRESA</t>
  </si>
  <si>
    <t>CANTIDAD DE VISITAS POR ESTABLECIMIENTO DE SALUD</t>
  </si>
  <si>
    <t xml:space="preserve">      POSTA NAVAL DE VENTANILLA</t>
  </si>
  <si>
    <t xml:space="preserve">      SISTEMA DE ATENCION MOVIL DE URGENCIA - SAMU CALLAO</t>
  </si>
  <si>
    <t xml:space="preserve">      HOSPITAL DE LA BASE NAVAL DEL CALLAO "PMUM"</t>
  </si>
  <si>
    <t>DIRECCION REGIONAL DE SALUD DEL CALLAO - AÑO 2025</t>
  </si>
  <si>
    <t>Fuente: Base de datos HISMINSA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</si>
</sst>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79A4"/>
        <bgColor rgb="FF000000"/>
      </patternFill>
    </fill>
    <fill>
      <patternFill patternType="solid">
        <fgColor rgb="FF6790BA"/>
        <bgColor rgb="FF000000"/>
      </patternFill>
    </fill>
    <fill>
      <patternFill patternType="solid">
        <fgColor rgb="FFA5CDDF"/>
        <bgColor rgb="FF000000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33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8" fillId="5" borderId="2" xfId="0" applyFont="1" applyFill="1" applyBorder="1"/>
    <xf numFmtId="0" fontId="9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2" fillId="0" borderId="2" xfId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1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750795</xdr:colOff>
      <xdr:row>0</xdr:row>
      <xdr:rowOff>100852</xdr:rowOff>
    </xdr:from>
    <xdr:to>
      <xdr:col>0</xdr:col>
      <xdr:colOff>2150970</xdr:colOff>
      <xdr:row>3</xdr:row>
      <xdr:rowOff>82288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915DD5-E249-4881-B976-B0C568484C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5" y="100852"/>
          <a:ext cx="1400175" cy="608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493059</xdr:colOff>
      <xdr:row>0</xdr:row>
      <xdr:rowOff>156883</xdr:rowOff>
    </xdr:from>
    <xdr:to>
      <xdr:col>13</xdr:col>
      <xdr:colOff>385482</xdr:colOff>
      <xdr:row>3</xdr:row>
      <xdr:rowOff>72279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49274FAF-8BEB-469B-B257-ECF349A271E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9206" y="156883"/>
          <a:ext cx="13716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03"/>
  <sheetViews>
    <sheetView showGridLines="0"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42" customWidth="1"/>
    <col min="2" max="2" width="10.85546875" style="11" customWidth="1"/>
    <col min="3" max="14" width="11.140625" customWidth="1"/>
  </cols>
  <sheetData>
    <row r="2" spans="1:14" ht="18.75" x14ac:dyDescent="0.3">
      <c r="A2" s="27" t="s">
        <v>106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5.75" x14ac:dyDescent="0.25">
      <c r="A3" s="28" t="s">
        <v>110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5" spans="1:14" ht="15" customHeight="1" x14ac:dyDescent="0.25">
      <c r="A5" s="29" t="s">
        <v>0</v>
      </c>
      <c r="B5" s="31" t="s">
        <v>1</v>
      </c>
      <c r="C5" s="30" t="s">
        <v>91</v>
      </c>
      <c r="D5" s="30" t="s">
        <v>92</v>
      </c>
      <c r="E5" s="30" t="s">
        <v>93</v>
      </c>
      <c r="F5" s="30" t="s">
        <v>94</v>
      </c>
      <c r="G5" s="30" t="s">
        <v>95</v>
      </c>
      <c r="H5" s="30" t="s">
        <v>96</v>
      </c>
      <c r="I5" s="30" t="s">
        <v>97</v>
      </c>
      <c r="J5" s="30" t="s">
        <v>98</v>
      </c>
      <c r="K5" s="30" t="s">
        <v>102</v>
      </c>
      <c r="L5" s="30" t="s">
        <v>99</v>
      </c>
      <c r="M5" s="30" t="s">
        <v>100</v>
      </c>
      <c r="N5" s="30" t="s">
        <v>101</v>
      </c>
    </row>
    <row r="6" spans="1:14" x14ac:dyDescent="0.25">
      <c r="A6" s="29"/>
      <c r="B6" s="3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x14ac:dyDescent="0.25">
      <c r="A7" s="1" t="s">
        <v>1</v>
      </c>
      <c r="B7" s="8">
        <f>SUM(C7:N7)</f>
        <v>184767</v>
      </c>
      <c r="C7" s="2">
        <f t="shared" ref="C7:N7" si="0">SUM(C8+C13+C16+C18+C87+C91)</f>
        <v>10193</v>
      </c>
      <c r="D7" s="12">
        <f t="shared" si="0"/>
        <v>12148</v>
      </c>
      <c r="E7" s="18">
        <f t="shared" si="0"/>
        <v>15799</v>
      </c>
      <c r="F7" s="18">
        <f t="shared" si="0"/>
        <v>15879</v>
      </c>
      <c r="G7" s="18">
        <f t="shared" si="0"/>
        <v>15535</v>
      </c>
      <c r="H7" s="18">
        <f t="shared" si="0"/>
        <v>15965</v>
      </c>
      <c r="I7" s="18">
        <f t="shared" si="0"/>
        <v>16000</v>
      </c>
      <c r="J7" s="18">
        <f t="shared" si="0"/>
        <v>13883</v>
      </c>
      <c r="K7" s="18">
        <f t="shared" si="0"/>
        <v>16739</v>
      </c>
      <c r="L7" s="18">
        <f t="shared" si="0"/>
        <v>18977</v>
      </c>
      <c r="M7" s="18">
        <f t="shared" si="0"/>
        <v>19243</v>
      </c>
      <c r="N7" s="18">
        <f t="shared" si="0"/>
        <v>14406</v>
      </c>
    </row>
    <row r="8" spans="1:14" x14ac:dyDescent="0.25">
      <c r="A8" s="3" t="s">
        <v>2</v>
      </c>
      <c r="B8" s="9">
        <f t="shared" ref="B8:B72" si="1">SUM(C8:N8)</f>
        <v>5</v>
      </c>
      <c r="C8" s="4">
        <f t="shared" ref="C8:N8" si="2">SUM(C9:C12)</f>
        <v>0</v>
      </c>
      <c r="D8" s="13">
        <f t="shared" si="2"/>
        <v>0</v>
      </c>
      <c r="E8" s="9">
        <f t="shared" si="2"/>
        <v>0</v>
      </c>
      <c r="F8" s="9">
        <f t="shared" si="2"/>
        <v>0</v>
      </c>
      <c r="G8" s="9">
        <f t="shared" si="2"/>
        <v>1</v>
      </c>
      <c r="H8" s="9">
        <f t="shared" si="2"/>
        <v>1</v>
      </c>
      <c r="I8" s="9">
        <f t="shared" si="2"/>
        <v>0</v>
      </c>
      <c r="J8" s="9">
        <f t="shared" si="2"/>
        <v>0</v>
      </c>
      <c r="K8" s="9">
        <f t="shared" si="2"/>
        <v>0</v>
      </c>
      <c r="L8" s="9">
        <f t="shared" si="2"/>
        <v>0</v>
      </c>
      <c r="M8" s="9">
        <f t="shared" si="2"/>
        <v>1</v>
      </c>
      <c r="N8" s="9">
        <f t="shared" si="2"/>
        <v>2</v>
      </c>
    </row>
    <row r="9" spans="1:14" x14ac:dyDescent="0.25">
      <c r="A9" s="5" t="s">
        <v>3</v>
      </c>
      <c r="B9" s="10">
        <v>2</v>
      </c>
      <c r="C9" s="6">
        <v>0</v>
      </c>
      <c r="D9" s="24">
        <v>0</v>
      </c>
      <c r="E9" s="17">
        <v>0</v>
      </c>
      <c r="F9" s="6">
        <v>0</v>
      </c>
      <c r="G9" s="17">
        <v>0</v>
      </c>
      <c r="H9" s="17">
        <v>1</v>
      </c>
      <c r="I9" s="17">
        <v>0</v>
      </c>
      <c r="J9" s="6">
        <v>0</v>
      </c>
      <c r="K9" s="6">
        <v>0</v>
      </c>
      <c r="L9" s="6">
        <v>0</v>
      </c>
      <c r="M9" s="6">
        <v>0</v>
      </c>
      <c r="N9" s="6">
        <v>1</v>
      </c>
    </row>
    <row r="10" spans="1:14" x14ac:dyDescent="0.25">
      <c r="A10" s="5" t="s">
        <v>4</v>
      </c>
      <c r="B10" s="10">
        <v>3</v>
      </c>
      <c r="C10" s="6">
        <v>0</v>
      </c>
      <c r="D10" s="14">
        <v>0</v>
      </c>
      <c r="E10" s="17">
        <v>0</v>
      </c>
      <c r="F10" s="17">
        <v>0</v>
      </c>
      <c r="G10" s="17">
        <v>1</v>
      </c>
      <c r="H10" s="17">
        <v>0</v>
      </c>
      <c r="I10" s="17">
        <v>0</v>
      </c>
      <c r="J10" s="6">
        <v>0</v>
      </c>
      <c r="K10" s="6">
        <v>0</v>
      </c>
      <c r="L10" s="6">
        <v>0</v>
      </c>
      <c r="M10" s="6">
        <v>1</v>
      </c>
      <c r="N10" s="6">
        <v>1</v>
      </c>
    </row>
    <row r="11" spans="1:14" x14ac:dyDescent="0.25">
      <c r="A11" s="5" t="s">
        <v>5</v>
      </c>
      <c r="B11" s="10">
        <v>0</v>
      </c>
      <c r="C11" s="6">
        <v>0</v>
      </c>
      <c r="D11" s="14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</row>
    <row r="12" spans="1:14" x14ac:dyDescent="0.25">
      <c r="A12" s="5" t="s">
        <v>6</v>
      </c>
      <c r="B12" s="10">
        <v>0</v>
      </c>
      <c r="C12" s="6">
        <v>0</v>
      </c>
      <c r="D12" s="14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x14ac:dyDescent="0.25">
      <c r="A13" s="3" t="s">
        <v>7</v>
      </c>
      <c r="B13" s="9">
        <f t="shared" si="1"/>
        <v>1</v>
      </c>
      <c r="C13" s="4">
        <f t="shared" ref="C13:N13" si="3">SUM(C14:C15)</f>
        <v>0</v>
      </c>
      <c r="D13" s="13">
        <f t="shared" si="3"/>
        <v>0</v>
      </c>
      <c r="E13" s="9">
        <f t="shared" si="3"/>
        <v>1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5" t="s">
        <v>8</v>
      </c>
      <c r="B14" s="10">
        <v>0</v>
      </c>
      <c r="C14" s="6">
        <v>0</v>
      </c>
      <c r="D14" s="14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</row>
    <row r="15" spans="1:14" x14ac:dyDescent="0.25">
      <c r="A15" s="5" t="s">
        <v>9</v>
      </c>
      <c r="B15" s="10">
        <v>1</v>
      </c>
      <c r="C15" s="6">
        <v>0</v>
      </c>
      <c r="D15" s="14">
        <v>0</v>
      </c>
      <c r="E15" s="17">
        <v>1</v>
      </c>
      <c r="F15" s="17">
        <v>0</v>
      </c>
      <c r="G15" s="17">
        <v>0</v>
      </c>
      <c r="H15" s="17">
        <v>0</v>
      </c>
      <c r="I15" s="17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x14ac:dyDescent="0.25">
      <c r="A16" s="3" t="s">
        <v>10</v>
      </c>
      <c r="B16" s="9">
        <f t="shared" si="1"/>
        <v>0</v>
      </c>
      <c r="C16" s="4">
        <f t="shared" ref="C16:N16" si="4">SUM(C17)</f>
        <v>0</v>
      </c>
      <c r="D16" s="13">
        <f t="shared" si="4"/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</row>
    <row r="17" spans="1:14" x14ac:dyDescent="0.25">
      <c r="A17" s="5" t="s">
        <v>11</v>
      </c>
      <c r="B17" s="10">
        <f t="shared" si="1"/>
        <v>0</v>
      </c>
      <c r="C17" s="6">
        <v>0</v>
      </c>
      <c r="D17" s="14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x14ac:dyDescent="0.25">
      <c r="A18" s="1" t="s">
        <v>12</v>
      </c>
      <c r="B18" s="8">
        <f t="shared" si="1"/>
        <v>184761</v>
      </c>
      <c r="C18" s="2">
        <f t="shared" ref="C18:N18" si="5">(C19+C42+C65)</f>
        <v>10193</v>
      </c>
      <c r="D18" s="12">
        <f t="shared" si="5"/>
        <v>12148</v>
      </c>
      <c r="E18" s="8">
        <f t="shared" si="5"/>
        <v>15798</v>
      </c>
      <c r="F18" s="8">
        <f t="shared" si="5"/>
        <v>15879</v>
      </c>
      <c r="G18" s="8">
        <f t="shared" si="5"/>
        <v>15534</v>
      </c>
      <c r="H18" s="8">
        <f t="shared" si="5"/>
        <v>15964</v>
      </c>
      <c r="I18" s="8">
        <f t="shared" si="5"/>
        <v>16000</v>
      </c>
      <c r="J18" s="8">
        <f t="shared" si="5"/>
        <v>13883</v>
      </c>
      <c r="K18" s="8">
        <f t="shared" si="5"/>
        <v>16739</v>
      </c>
      <c r="L18" s="8">
        <f t="shared" si="5"/>
        <v>18977</v>
      </c>
      <c r="M18" s="8">
        <f t="shared" si="5"/>
        <v>19242</v>
      </c>
      <c r="N18" s="8">
        <f t="shared" si="5"/>
        <v>14404</v>
      </c>
    </row>
    <row r="19" spans="1:14" x14ac:dyDescent="0.25">
      <c r="A19" s="3" t="s">
        <v>13</v>
      </c>
      <c r="B19" s="9">
        <f t="shared" si="1"/>
        <v>58522</v>
      </c>
      <c r="C19" s="4">
        <f t="shared" ref="C19:N19" si="6">SUM(C20+C26+C30+C34+C37)</f>
        <v>3599</v>
      </c>
      <c r="D19" s="13">
        <f t="shared" si="6"/>
        <v>4419</v>
      </c>
      <c r="E19" s="9">
        <f t="shared" si="6"/>
        <v>5602</v>
      </c>
      <c r="F19" s="9">
        <f t="shared" si="6"/>
        <v>5283</v>
      </c>
      <c r="G19" s="9">
        <f t="shared" si="6"/>
        <v>5002</v>
      </c>
      <c r="H19" s="9">
        <f t="shared" si="6"/>
        <v>4981</v>
      </c>
      <c r="I19" s="9">
        <f t="shared" si="6"/>
        <v>4669</v>
      </c>
      <c r="J19" s="9">
        <f t="shared" si="6"/>
        <v>3560</v>
      </c>
      <c r="K19" s="9">
        <f t="shared" si="6"/>
        <v>5291</v>
      </c>
      <c r="L19" s="9">
        <f t="shared" si="6"/>
        <v>5603</v>
      </c>
      <c r="M19" s="9">
        <f t="shared" si="6"/>
        <v>5473</v>
      </c>
      <c r="N19" s="9">
        <f t="shared" si="6"/>
        <v>5040</v>
      </c>
    </row>
    <row r="20" spans="1:14" x14ac:dyDescent="0.25">
      <c r="A20" s="19" t="s">
        <v>14</v>
      </c>
      <c r="B20" s="20">
        <f t="shared" si="1"/>
        <v>20217</v>
      </c>
      <c r="C20" s="21">
        <f t="shared" ref="C20:I20" si="7">SUM(C21:C25)</f>
        <v>1419</v>
      </c>
      <c r="D20" s="22">
        <f t="shared" si="7"/>
        <v>1450</v>
      </c>
      <c r="E20" s="21">
        <f t="shared" si="7"/>
        <v>1997</v>
      </c>
      <c r="F20" s="21">
        <f t="shared" si="7"/>
        <v>2130</v>
      </c>
      <c r="G20" s="21">
        <f t="shared" si="7"/>
        <v>1878</v>
      </c>
      <c r="H20" s="21">
        <f t="shared" si="7"/>
        <v>1697</v>
      </c>
      <c r="I20" s="21">
        <f t="shared" si="7"/>
        <v>1458</v>
      </c>
      <c r="J20" s="21">
        <f t="shared" ref="J20:N20" si="8">SUM(J21:J25)</f>
        <v>1040</v>
      </c>
      <c r="K20" s="21">
        <f t="shared" si="8"/>
        <v>1642</v>
      </c>
      <c r="L20" s="21">
        <f t="shared" si="8"/>
        <v>1736</v>
      </c>
      <c r="M20" s="21">
        <f t="shared" si="8"/>
        <v>1742</v>
      </c>
      <c r="N20" s="21">
        <f t="shared" si="8"/>
        <v>2028</v>
      </c>
    </row>
    <row r="21" spans="1:14" x14ac:dyDescent="0.25">
      <c r="A21" s="5" t="s">
        <v>15</v>
      </c>
      <c r="B21" s="10">
        <v>7795</v>
      </c>
      <c r="C21" s="6">
        <v>520</v>
      </c>
      <c r="D21" s="14">
        <v>373</v>
      </c>
      <c r="E21" s="17">
        <v>787</v>
      </c>
      <c r="F21" s="17">
        <v>783</v>
      </c>
      <c r="G21" s="17">
        <v>725</v>
      </c>
      <c r="H21" s="17">
        <v>632</v>
      </c>
      <c r="I21" s="17">
        <v>420</v>
      </c>
      <c r="J21" s="6">
        <v>384</v>
      </c>
      <c r="K21" s="6">
        <v>719</v>
      </c>
      <c r="L21" s="6">
        <v>684</v>
      </c>
      <c r="M21" s="6">
        <v>661</v>
      </c>
      <c r="N21" s="6">
        <v>1107</v>
      </c>
    </row>
    <row r="22" spans="1:14" x14ac:dyDescent="0.25">
      <c r="A22" s="5" t="s">
        <v>16</v>
      </c>
      <c r="B22" s="10">
        <v>6015</v>
      </c>
      <c r="C22" s="6">
        <v>582</v>
      </c>
      <c r="D22" s="14">
        <v>799</v>
      </c>
      <c r="E22" s="17">
        <v>794</v>
      </c>
      <c r="F22" s="17">
        <v>652</v>
      </c>
      <c r="G22" s="17">
        <v>572</v>
      </c>
      <c r="H22" s="17">
        <v>523</v>
      </c>
      <c r="I22" s="17">
        <v>643</v>
      </c>
      <c r="J22" s="6">
        <v>259</v>
      </c>
      <c r="K22" s="6">
        <v>323</v>
      </c>
      <c r="L22" s="6">
        <v>207</v>
      </c>
      <c r="M22" s="6">
        <v>346</v>
      </c>
      <c r="N22" s="6">
        <v>315</v>
      </c>
    </row>
    <row r="23" spans="1:14" x14ac:dyDescent="0.25">
      <c r="A23" s="5" t="s">
        <v>17</v>
      </c>
      <c r="B23" s="10">
        <v>3548</v>
      </c>
      <c r="C23" s="6">
        <v>170</v>
      </c>
      <c r="D23" s="14">
        <v>126</v>
      </c>
      <c r="E23" s="17">
        <v>213</v>
      </c>
      <c r="F23" s="17">
        <v>185</v>
      </c>
      <c r="G23" s="17">
        <v>158</v>
      </c>
      <c r="H23" s="17">
        <v>251</v>
      </c>
      <c r="I23" s="17">
        <v>217</v>
      </c>
      <c r="J23" s="6">
        <v>223</v>
      </c>
      <c r="K23" s="6">
        <v>448</v>
      </c>
      <c r="L23" s="6">
        <v>625</v>
      </c>
      <c r="M23" s="6">
        <v>494</v>
      </c>
      <c r="N23" s="6">
        <v>438</v>
      </c>
    </row>
    <row r="24" spans="1:14" x14ac:dyDescent="0.25">
      <c r="A24" s="5" t="s">
        <v>18</v>
      </c>
      <c r="B24" s="10">
        <v>794</v>
      </c>
      <c r="C24" s="6">
        <v>59</v>
      </c>
      <c r="D24" s="14">
        <v>57</v>
      </c>
      <c r="E24" s="17">
        <v>84</v>
      </c>
      <c r="F24" s="17">
        <v>262</v>
      </c>
      <c r="G24" s="17">
        <v>63</v>
      </c>
      <c r="H24" s="17">
        <v>31</v>
      </c>
      <c r="I24" s="17">
        <v>34</v>
      </c>
      <c r="J24" s="6">
        <v>49</v>
      </c>
      <c r="K24" s="6">
        <v>30</v>
      </c>
      <c r="L24" s="6">
        <v>42</v>
      </c>
      <c r="M24" s="6">
        <v>58</v>
      </c>
      <c r="N24" s="6">
        <v>25</v>
      </c>
    </row>
    <row r="25" spans="1:14" x14ac:dyDescent="0.25">
      <c r="A25" s="5" t="s">
        <v>19</v>
      </c>
      <c r="B25" s="10">
        <v>2065</v>
      </c>
      <c r="C25" s="6">
        <v>88</v>
      </c>
      <c r="D25" s="14">
        <v>95</v>
      </c>
      <c r="E25" s="17">
        <v>119</v>
      </c>
      <c r="F25" s="17">
        <v>248</v>
      </c>
      <c r="G25" s="17">
        <v>360</v>
      </c>
      <c r="H25" s="17">
        <v>260</v>
      </c>
      <c r="I25" s="17">
        <v>144</v>
      </c>
      <c r="J25" s="6">
        <v>125</v>
      </c>
      <c r="K25" s="6">
        <v>122</v>
      </c>
      <c r="L25" s="6">
        <v>178</v>
      </c>
      <c r="M25" s="6">
        <v>183</v>
      </c>
      <c r="N25" s="6">
        <v>143</v>
      </c>
    </row>
    <row r="26" spans="1:14" x14ac:dyDescent="0.25">
      <c r="A26" s="19" t="s">
        <v>20</v>
      </c>
      <c r="B26" s="20">
        <f t="shared" si="1"/>
        <v>9124</v>
      </c>
      <c r="C26" s="21">
        <f t="shared" ref="C26:N26" si="9">SUM(C27:C29)</f>
        <v>497</v>
      </c>
      <c r="D26" s="22">
        <f t="shared" si="9"/>
        <v>685</v>
      </c>
      <c r="E26" s="21">
        <f t="shared" si="9"/>
        <v>735</v>
      </c>
      <c r="F26" s="21">
        <f t="shared" si="9"/>
        <v>778</v>
      </c>
      <c r="G26" s="21">
        <f t="shared" si="9"/>
        <v>683</v>
      </c>
      <c r="H26" s="21">
        <f t="shared" si="9"/>
        <v>705</v>
      </c>
      <c r="I26" s="21">
        <f t="shared" si="9"/>
        <v>580</v>
      </c>
      <c r="J26" s="21">
        <f t="shared" si="9"/>
        <v>477</v>
      </c>
      <c r="K26" s="21">
        <f t="shared" si="9"/>
        <v>903</v>
      </c>
      <c r="L26" s="21">
        <f t="shared" si="9"/>
        <v>1085</v>
      </c>
      <c r="M26" s="21">
        <f t="shared" si="9"/>
        <v>1131</v>
      </c>
      <c r="N26" s="21">
        <f t="shared" si="9"/>
        <v>865</v>
      </c>
    </row>
    <row r="27" spans="1:14" x14ac:dyDescent="0.25">
      <c r="A27" s="5" t="s">
        <v>21</v>
      </c>
      <c r="B27" s="10">
        <v>3864</v>
      </c>
      <c r="C27" s="6">
        <v>236</v>
      </c>
      <c r="D27" s="14">
        <v>311</v>
      </c>
      <c r="E27" s="17">
        <v>285</v>
      </c>
      <c r="F27" s="17">
        <v>283</v>
      </c>
      <c r="G27" s="17">
        <v>326</v>
      </c>
      <c r="H27" s="17">
        <v>369</v>
      </c>
      <c r="I27" s="17">
        <v>305</v>
      </c>
      <c r="J27" s="6">
        <v>151</v>
      </c>
      <c r="K27" s="6">
        <v>327</v>
      </c>
      <c r="L27" s="6">
        <v>413</v>
      </c>
      <c r="M27" s="6">
        <v>630</v>
      </c>
      <c r="N27" s="6">
        <v>228</v>
      </c>
    </row>
    <row r="28" spans="1:14" x14ac:dyDescent="0.25">
      <c r="A28" s="5" t="s">
        <v>22</v>
      </c>
      <c r="B28" s="10">
        <v>2691</v>
      </c>
      <c r="C28" s="6">
        <v>136</v>
      </c>
      <c r="D28" s="14">
        <v>117</v>
      </c>
      <c r="E28" s="17">
        <v>193</v>
      </c>
      <c r="F28" s="17">
        <v>274</v>
      </c>
      <c r="G28" s="17">
        <v>145</v>
      </c>
      <c r="H28" s="17">
        <v>169</v>
      </c>
      <c r="I28" s="17">
        <v>145</v>
      </c>
      <c r="J28" s="6">
        <v>165</v>
      </c>
      <c r="K28" s="6">
        <v>237</v>
      </c>
      <c r="L28" s="6">
        <v>399</v>
      </c>
      <c r="M28" s="6">
        <v>309</v>
      </c>
      <c r="N28" s="6">
        <v>402</v>
      </c>
    </row>
    <row r="29" spans="1:14" x14ac:dyDescent="0.25">
      <c r="A29" s="5" t="s">
        <v>23</v>
      </c>
      <c r="B29" s="10">
        <v>2569</v>
      </c>
      <c r="C29" s="6">
        <v>125</v>
      </c>
      <c r="D29" s="14">
        <v>257</v>
      </c>
      <c r="E29" s="17">
        <v>257</v>
      </c>
      <c r="F29" s="17">
        <v>221</v>
      </c>
      <c r="G29" s="17">
        <v>212</v>
      </c>
      <c r="H29" s="17">
        <v>167</v>
      </c>
      <c r="I29" s="17">
        <v>130</v>
      </c>
      <c r="J29" s="6">
        <v>161</v>
      </c>
      <c r="K29" s="6">
        <v>339</v>
      </c>
      <c r="L29" s="6">
        <v>273</v>
      </c>
      <c r="M29" s="6">
        <v>192</v>
      </c>
      <c r="N29" s="6">
        <v>235</v>
      </c>
    </row>
    <row r="30" spans="1:14" x14ac:dyDescent="0.25">
      <c r="A30" s="19" t="s">
        <v>24</v>
      </c>
      <c r="B30" s="20">
        <f t="shared" si="1"/>
        <v>11410</v>
      </c>
      <c r="C30" s="21">
        <f t="shared" ref="C30:N30" si="10">SUM(C31:C33)</f>
        <v>635</v>
      </c>
      <c r="D30" s="22">
        <f t="shared" si="10"/>
        <v>892</v>
      </c>
      <c r="E30" s="21">
        <f t="shared" si="10"/>
        <v>1302</v>
      </c>
      <c r="F30" s="21">
        <f t="shared" si="10"/>
        <v>1096</v>
      </c>
      <c r="G30" s="21">
        <f t="shared" si="10"/>
        <v>1121</v>
      </c>
      <c r="H30" s="21">
        <f t="shared" si="10"/>
        <v>918</v>
      </c>
      <c r="I30" s="21">
        <f t="shared" si="10"/>
        <v>746</v>
      </c>
      <c r="J30" s="21">
        <f t="shared" si="10"/>
        <v>686</v>
      </c>
      <c r="K30" s="21">
        <f t="shared" si="10"/>
        <v>1029</v>
      </c>
      <c r="L30" s="21">
        <f t="shared" si="10"/>
        <v>1177</v>
      </c>
      <c r="M30" s="21">
        <f t="shared" si="10"/>
        <v>946</v>
      </c>
      <c r="N30" s="21">
        <f t="shared" si="10"/>
        <v>862</v>
      </c>
    </row>
    <row r="31" spans="1:14" x14ac:dyDescent="0.25">
      <c r="A31" s="5" t="s">
        <v>25</v>
      </c>
      <c r="B31" s="10">
        <v>5784</v>
      </c>
      <c r="C31" s="6">
        <v>370</v>
      </c>
      <c r="D31" s="14">
        <v>523</v>
      </c>
      <c r="E31" s="17">
        <v>816</v>
      </c>
      <c r="F31" s="17">
        <v>642</v>
      </c>
      <c r="G31" s="17">
        <v>551</v>
      </c>
      <c r="H31" s="17">
        <v>443</v>
      </c>
      <c r="I31" s="17">
        <v>370</v>
      </c>
      <c r="J31" s="6">
        <v>312</v>
      </c>
      <c r="K31" s="6">
        <v>420</v>
      </c>
      <c r="L31" s="6">
        <v>512</v>
      </c>
      <c r="M31" s="6">
        <v>434</v>
      </c>
      <c r="N31" s="6">
        <v>391</v>
      </c>
    </row>
    <row r="32" spans="1:14" x14ac:dyDescent="0.25">
      <c r="A32" s="5" t="s">
        <v>26</v>
      </c>
      <c r="B32" s="10">
        <v>2950</v>
      </c>
      <c r="C32" s="6">
        <v>114</v>
      </c>
      <c r="D32" s="14">
        <v>148</v>
      </c>
      <c r="E32" s="17">
        <v>219</v>
      </c>
      <c r="F32" s="17">
        <v>213</v>
      </c>
      <c r="G32" s="17">
        <v>305</v>
      </c>
      <c r="H32" s="17">
        <v>239</v>
      </c>
      <c r="I32" s="17">
        <v>181</v>
      </c>
      <c r="J32" s="6">
        <v>140</v>
      </c>
      <c r="K32" s="6">
        <v>298</v>
      </c>
      <c r="L32" s="6">
        <v>402</v>
      </c>
      <c r="M32" s="6">
        <v>357</v>
      </c>
      <c r="N32" s="6">
        <v>334</v>
      </c>
    </row>
    <row r="33" spans="1:14" x14ac:dyDescent="0.25">
      <c r="A33" s="5" t="s">
        <v>27</v>
      </c>
      <c r="B33" s="10">
        <v>2676</v>
      </c>
      <c r="C33" s="6">
        <v>151</v>
      </c>
      <c r="D33" s="14">
        <v>221</v>
      </c>
      <c r="E33" s="17">
        <v>267</v>
      </c>
      <c r="F33" s="17">
        <v>241</v>
      </c>
      <c r="G33" s="17">
        <v>265</v>
      </c>
      <c r="H33" s="17">
        <v>236</v>
      </c>
      <c r="I33" s="17">
        <v>195</v>
      </c>
      <c r="J33" s="6">
        <v>234</v>
      </c>
      <c r="K33" s="6">
        <v>311</v>
      </c>
      <c r="L33" s="6">
        <v>263</v>
      </c>
      <c r="M33" s="6">
        <v>155</v>
      </c>
      <c r="N33" s="6">
        <v>137</v>
      </c>
    </row>
    <row r="34" spans="1:14" x14ac:dyDescent="0.25">
      <c r="A34" s="19" t="s">
        <v>89</v>
      </c>
      <c r="B34" s="20">
        <f t="shared" si="1"/>
        <v>8232</v>
      </c>
      <c r="C34" s="21">
        <f t="shared" ref="C34:N34" si="11">SUM(C35:C36)</f>
        <v>473</v>
      </c>
      <c r="D34" s="22">
        <f t="shared" si="11"/>
        <v>575</v>
      </c>
      <c r="E34" s="21">
        <f t="shared" si="11"/>
        <v>663</v>
      </c>
      <c r="F34" s="21">
        <f t="shared" si="11"/>
        <v>534</v>
      </c>
      <c r="G34" s="21">
        <f t="shared" si="11"/>
        <v>618</v>
      </c>
      <c r="H34" s="21">
        <f t="shared" si="11"/>
        <v>887</v>
      </c>
      <c r="I34" s="21">
        <f t="shared" si="11"/>
        <v>668</v>
      </c>
      <c r="J34" s="21">
        <f t="shared" si="11"/>
        <v>611</v>
      </c>
      <c r="K34" s="21">
        <f t="shared" si="11"/>
        <v>920</v>
      </c>
      <c r="L34" s="21">
        <f t="shared" si="11"/>
        <v>867</v>
      </c>
      <c r="M34" s="21">
        <f t="shared" si="11"/>
        <v>852</v>
      </c>
      <c r="N34" s="21">
        <f t="shared" si="11"/>
        <v>564</v>
      </c>
    </row>
    <row r="35" spans="1:14" x14ac:dyDescent="0.25">
      <c r="A35" s="5" t="s">
        <v>90</v>
      </c>
      <c r="B35" s="10">
        <v>3015</v>
      </c>
      <c r="C35" s="6">
        <v>248</v>
      </c>
      <c r="D35" s="14">
        <v>236</v>
      </c>
      <c r="E35" s="17">
        <v>234</v>
      </c>
      <c r="F35" s="17">
        <v>155</v>
      </c>
      <c r="G35" s="17">
        <v>182</v>
      </c>
      <c r="H35" s="17">
        <v>395</v>
      </c>
      <c r="I35" s="17">
        <v>291</v>
      </c>
      <c r="J35" s="6">
        <v>207</v>
      </c>
      <c r="K35" s="6">
        <v>324</v>
      </c>
      <c r="L35" s="6">
        <v>198</v>
      </c>
      <c r="M35" s="6">
        <v>313</v>
      </c>
      <c r="N35" s="6">
        <v>232</v>
      </c>
    </row>
    <row r="36" spans="1:14" x14ac:dyDescent="0.25">
      <c r="A36" s="5" t="s">
        <v>28</v>
      </c>
      <c r="B36" s="10">
        <v>5217</v>
      </c>
      <c r="C36" s="6">
        <v>225</v>
      </c>
      <c r="D36" s="14">
        <v>339</v>
      </c>
      <c r="E36" s="17">
        <v>429</v>
      </c>
      <c r="F36" s="17">
        <v>379</v>
      </c>
      <c r="G36" s="17">
        <v>436</v>
      </c>
      <c r="H36" s="17">
        <v>492</v>
      </c>
      <c r="I36" s="17">
        <v>377</v>
      </c>
      <c r="J36" s="6">
        <v>404</v>
      </c>
      <c r="K36" s="6">
        <v>596</v>
      </c>
      <c r="L36" s="6">
        <v>669</v>
      </c>
      <c r="M36" s="6">
        <v>539</v>
      </c>
      <c r="N36" s="6">
        <v>332</v>
      </c>
    </row>
    <row r="37" spans="1:14" x14ac:dyDescent="0.25">
      <c r="A37" s="19" t="s">
        <v>29</v>
      </c>
      <c r="B37" s="20">
        <f t="shared" si="1"/>
        <v>9539</v>
      </c>
      <c r="C37" s="21">
        <f>SUM(C38:C41)</f>
        <v>575</v>
      </c>
      <c r="D37" s="21">
        <f t="shared" ref="D37:N37" si="12">SUM(D38:D41)</f>
        <v>817</v>
      </c>
      <c r="E37" s="21">
        <f t="shared" si="12"/>
        <v>905</v>
      </c>
      <c r="F37" s="21">
        <f t="shared" si="12"/>
        <v>745</v>
      </c>
      <c r="G37" s="21">
        <f t="shared" si="12"/>
        <v>702</v>
      </c>
      <c r="H37" s="21">
        <f t="shared" si="12"/>
        <v>774</v>
      </c>
      <c r="I37" s="21">
        <f t="shared" si="12"/>
        <v>1217</v>
      </c>
      <c r="J37" s="21">
        <f t="shared" si="12"/>
        <v>746</v>
      </c>
      <c r="K37" s="21">
        <f t="shared" si="12"/>
        <v>797</v>
      </c>
      <c r="L37" s="21">
        <f t="shared" si="12"/>
        <v>738</v>
      </c>
      <c r="M37" s="21">
        <f t="shared" si="12"/>
        <v>802</v>
      </c>
      <c r="N37" s="21">
        <f t="shared" si="12"/>
        <v>721</v>
      </c>
    </row>
    <row r="38" spans="1:14" x14ac:dyDescent="0.25">
      <c r="A38" s="5" t="s">
        <v>30</v>
      </c>
      <c r="B38" s="10">
        <v>4580</v>
      </c>
      <c r="C38" s="6">
        <v>184</v>
      </c>
      <c r="D38" s="14">
        <v>399</v>
      </c>
      <c r="E38" s="17">
        <v>441</v>
      </c>
      <c r="F38" s="17">
        <v>325</v>
      </c>
      <c r="G38" s="17">
        <v>312</v>
      </c>
      <c r="H38" s="17">
        <v>336</v>
      </c>
      <c r="I38" s="17">
        <v>678</v>
      </c>
      <c r="J38" s="6">
        <v>488</v>
      </c>
      <c r="K38" s="6">
        <v>333</v>
      </c>
      <c r="L38" s="6">
        <v>364</v>
      </c>
      <c r="M38" s="6">
        <v>398</v>
      </c>
      <c r="N38" s="6">
        <v>322</v>
      </c>
    </row>
    <row r="39" spans="1:14" x14ac:dyDescent="0.25">
      <c r="A39" s="5" t="s">
        <v>31</v>
      </c>
      <c r="B39" s="10">
        <v>3973</v>
      </c>
      <c r="C39" s="6">
        <v>267</v>
      </c>
      <c r="D39" s="14">
        <v>303</v>
      </c>
      <c r="E39" s="17">
        <v>372</v>
      </c>
      <c r="F39" s="17">
        <v>349</v>
      </c>
      <c r="G39" s="17">
        <v>312</v>
      </c>
      <c r="H39" s="17">
        <v>377</v>
      </c>
      <c r="I39" s="17">
        <v>455</v>
      </c>
      <c r="J39" s="6">
        <v>191</v>
      </c>
      <c r="K39" s="6">
        <v>382</v>
      </c>
      <c r="L39" s="6">
        <v>280</v>
      </c>
      <c r="M39" s="6">
        <v>339</v>
      </c>
      <c r="N39" s="6">
        <v>346</v>
      </c>
    </row>
    <row r="40" spans="1:14" x14ac:dyDescent="0.25">
      <c r="A40" s="5" t="s">
        <v>32</v>
      </c>
      <c r="B40" s="10">
        <v>967</v>
      </c>
      <c r="C40" s="6">
        <v>124</v>
      </c>
      <c r="D40" s="14">
        <v>114</v>
      </c>
      <c r="E40" s="17">
        <v>90</v>
      </c>
      <c r="F40" s="17">
        <v>70</v>
      </c>
      <c r="G40" s="17">
        <v>76</v>
      </c>
      <c r="H40" s="17">
        <v>59</v>
      </c>
      <c r="I40" s="17">
        <v>83</v>
      </c>
      <c r="J40" s="6">
        <v>66</v>
      </c>
      <c r="K40" s="6">
        <v>77</v>
      </c>
      <c r="L40" s="6">
        <v>93</v>
      </c>
      <c r="M40" s="6">
        <v>63</v>
      </c>
      <c r="N40" s="6">
        <v>52</v>
      </c>
    </row>
    <row r="41" spans="1:14" x14ac:dyDescent="0.25">
      <c r="A41" s="23" t="s">
        <v>104</v>
      </c>
      <c r="B41" s="10">
        <v>19</v>
      </c>
      <c r="C41" s="6">
        <v>0</v>
      </c>
      <c r="D41" s="14">
        <v>1</v>
      </c>
      <c r="E41" s="17">
        <v>2</v>
      </c>
      <c r="F41" s="17">
        <v>1</v>
      </c>
      <c r="G41" s="17">
        <v>2</v>
      </c>
      <c r="H41" s="17">
        <v>2</v>
      </c>
      <c r="I41" s="17">
        <v>1</v>
      </c>
      <c r="J41" s="6">
        <v>1</v>
      </c>
      <c r="K41" s="6">
        <v>5</v>
      </c>
      <c r="L41" s="6">
        <v>1</v>
      </c>
      <c r="M41" s="6">
        <v>2</v>
      </c>
      <c r="N41" s="6">
        <v>1</v>
      </c>
    </row>
    <row r="42" spans="1:14" x14ac:dyDescent="0.25">
      <c r="A42" s="3" t="s">
        <v>33</v>
      </c>
      <c r="B42" s="9">
        <f t="shared" si="1"/>
        <v>46323</v>
      </c>
      <c r="C42" s="4">
        <f t="shared" ref="C42:H42" si="13">SUM(C43+C47+C52+C56)</f>
        <v>2705</v>
      </c>
      <c r="D42" s="13">
        <f t="shared" si="13"/>
        <v>2627</v>
      </c>
      <c r="E42" s="9">
        <f t="shared" si="13"/>
        <v>3709</v>
      </c>
      <c r="F42" s="9">
        <f t="shared" si="13"/>
        <v>4999</v>
      </c>
      <c r="G42" s="9">
        <f t="shared" si="13"/>
        <v>4913</v>
      </c>
      <c r="H42" s="9">
        <f t="shared" si="13"/>
        <v>4780</v>
      </c>
      <c r="I42" s="9">
        <f>SUM(I43+I47+I52+I56)</f>
        <v>4202</v>
      </c>
      <c r="J42" s="9">
        <f>SUM(J43+J47+J52+J56)</f>
        <v>3857</v>
      </c>
      <c r="K42" s="9">
        <f t="shared" ref="K42:N42" si="14">SUM(K43+K47+K52+K56)</f>
        <v>4204</v>
      </c>
      <c r="L42" s="9">
        <f t="shared" si="14"/>
        <v>3178</v>
      </c>
      <c r="M42" s="9">
        <f t="shared" si="14"/>
        <v>3852</v>
      </c>
      <c r="N42" s="9">
        <f t="shared" si="14"/>
        <v>3297</v>
      </c>
    </row>
    <row r="43" spans="1:14" x14ac:dyDescent="0.25">
      <c r="A43" s="19" t="s">
        <v>34</v>
      </c>
      <c r="B43" s="20">
        <f t="shared" si="1"/>
        <v>9711</v>
      </c>
      <c r="C43" s="21">
        <f t="shared" ref="C43:I43" si="15">SUM(C44:C46)</f>
        <v>516</v>
      </c>
      <c r="D43" s="22">
        <f t="shared" si="15"/>
        <v>641</v>
      </c>
      <c r="E43" s="21">
        <f t="shared" si="15"/>
        <v>951</v>
      </c>
      <c r="F43" s="21">
        <f t="shared" si="15"/>
        <v>1095</v>
      </c>
      <c r="G43" s="21">
        <f t="shared" si="15"/>
        <v>928</v>
      </c>
      <c r="H43" s="21">
        <f t="shared" si="15"/>
        <v>1286</v>
      </c>
      <c r="I43" s="21">
        <f t="shared" si="15"/>
        <v>939</v>
      </c>
      <c r="J43" s="21">
        <f t="shared" ref="J43:N43" si="16">SUM(J44:J46)</f>
        <v>863</v>
      </c>
      <c r="K43" s="21">
        <f t="shared" si="16"/>
        <v>724</v>
      </c>
      <c r="L43" s="21">
        <f t="shared" si="16"/>
        <v>422</v>
      </c>
      <c r="M43" s="21">
        <f t="shared" si="16"/>
        <v>714</v>
      </c>
      <c r="N43" s="21">
        <f t="shared" si="16"/>
        <v>632</v>
      </c>
    </row>
    <row r="44" spans="1:14" x14ac:dyDescent="0.25">
      <c r="A44" s="5" t="s">
        <v>35</v>
      </c>
      <c r="B44" s="10">
        <v>4439</v>
      </c>
      <c r="C44" s="6">
        <v>318</v>
      </c>
      <c r="D44" s="14">
        <v>360</v>
      </c>
      <c r="E44" s="17">
        <v>406</v>
      </c>
      <c r="F44" s="17">
        <v>472</v>
      </c>
      <c r="G44" s="17">
        <v>482</v>
      </c>
      <c r="H44" s="17">
        <v>704</v>
      </c>
      <c r="I44" s="17">
        <v>467</v>
      </c>
      <c r="J44" s="6">
        <v>343</v>
      </c>
      <c r="K44" s="6">
        <v>244</v>
      </c>
      <c r="L44" s="6">
        <v>159</v>
      </c>
      <c r="M44" s="6">
        <v>250</v>
      </c>
      <c r="N44" s="6">
        <v>234</v>
      </c>
    </row>
    <row r="45" spans="1:14" x14ac:dyDescent="0.25">
      <c r="A45" s="5" t="s">
        <v>36</v>
      </c>
      <c r="B45" s="10">
        <v>2715</v>
      </c>
      <c r="C45" s="6">
        <v>82</v>
      </c>
      <c r="D45" s="14">
        <v>118</v>
      </c>
      <c r="E45" s="17">
        <v>292</v>
      </c>
      <c r="F45" s="17">
        <v>334</v>
      </c>
      <c r="G45" s="17">
        <v>295</v>
      </c>
      <c r="H45" s="17">
        <v>386</v>
      </c>
      <c r="I45" s="17">
        <v>252</v>
      </c>
      <c r="J45" s="6">
        <v>258</v>
      </c>
      <c r="K45" s="6">
        <v>211</v>
      </c>
      <c r="L45" s="6">
        <v>114</v>
      </c>
      <c r="M45" s="6">
        <v>207</v>
      </c>
      <c r="N45" s="6">
        <v>166</v>
      </c>
    </row>
    <row r="46" spans="1:14" x14ac:dyDescent="0.25">
      <c r="A46" s="5" t="s">
        <v>37</v>
      </c>
      <c r="B46" s="10">
        <v>2557</v>
      </c>
      <c r="C46" s="6">
        <v>116</v>
      </c>
      <c r="D46" s="14">
        <v>163</v>
      </c>
      <c r="E46" s="17">
        <v>253</v>
      </c>
      <c r="F46" s="17">
        <v>289</v>
      </c>
      <c r="G46" s="17">
        <v>151</v>
      </c>
      <c r="H46" s="17">
        <v>196</v>
      </c>
      <c r="I46" s="17">
        <v>220</v>
      </c>
      <c r="J46" s="6">
        <v>262</v>
      </c>
      <c r="K46" s="6">
        <v>269</v>
      </c>
      <c r="L46" s="6">
        <v>149</v>
      </c>
      <c r="M46" s="6">
        <v>257</v>
      </c>
      <c r="N46" s="6">
        <v>232</v>
      </c>
    </row>
    <row r="47" spans="1:14" x14ac:dyDescent="0.25">
      <c r="A47" s="19" t="s">
        <v>38</v>
      </c>
      <c r="B47" s="20">
        <f t="shared" si="1"/>
        <v>15276</v>
      </c>
      <c r="C47" s="21">
        <f t="shared" ref="C47:N47" si="17">SUM(C48:C51)</f>
        <v>1169</v>
      </c>
      <c r="D47" s="22">
        <f t="shared" si="17"/>
        <v>953</v>
      </c>
      <c r="E47" s="21">
        <f t="shared" si="17"/>
        <v>1031</v>
      </c>
      <c r="F47" s="21">
        <f t="shared" si="17"/>
        <v>1537</v>
      </c>
      <c r="G47" s="21">
        <f t="shared" si="17"/>
        <v>1618</v>
      </c>
      <c r="H47" s="21">
        <f t="shared" si="17"/>
        <v>1475</v>
      </c>
      <c r="I47" s="21">
        <f t="shared" si="17"/>
        <v>1418</v>
      </c>
      <c r="J47" s="21">
        <f t="shared" si="17"/>
        <v>1331</v>
      </c>
      <c r="K47" s="21">
        <f t="shared" si="17"/>
        <v>1194</v>
      </c>
      <c r="L47" s="21">
        <f t="shared" si="17"/>
        <v>1014</v>
      </c>
      <c r="M47" s="21">
        <f t="shared" si="17"/>
        <v>1323</v>
      </c>
      <c r="N47" s="21">
        <f t="shared" si="17"/>
        <v>1213</v>
      </c>
    </row>
    <row r="48" spans="1:14" x14ac:dyDescent="0.25">
      <c r="A48" s="5" t="s">
        <v>39</v>
      </c>
      <c r="B48" s="10">
        <v>7911</v>
      </c>
      <c r="C48" s="6">
        <v>622</v>
      </c>
      <c r="D48" s="14">
        <v>490</v>
      </c>
      <c r="E48" s="17">
        <v>408</v>
      </c>
      <c r="F48" s="17">
        <v>637</v>
      </c>
      <c r="G48" s="17">
        <v>920</v>
      </c>
      <c r="H48" s="17">
        <v>762</v>
      </c>
      <c r="I48" s="17">
        <v>856</v>
      </c>
      <c r="J48" s="6">
        <v>747</v>
      </c>
      <c r="K48" s="6">
        <v>696</v>
      </c>
      <c r="L48" s="6">
        <v>565</v>
      </c>
      <c r="M48" s="6">
        <v>687</v>
      </c>
      <c r="N48" s="6">
        <v>521</v>
      </c>
    </row>
    <row r="49" spans="1:14" x14ac:dyDescent="0.25">
      <c r="A49" s="5" t="s">
        <v>40</v>
      </c>
      <c r="B49" s="10">
        <v>2517</v>
      </c>
      <c r="C49" s="6">
        <v>194</v>
      </c>
      <c r="D49" s="14">
        <v>132</v>
      </c>
      <c r="E49" s="17">
        <v>279</v>
      </c>
      <c r="F49" s="17">
        <v>351</v>
      </c>
      <c r="G49" s="17">
        <v>283</v>
      </c>
      <c r="H49" s="17">
        <v>338</v>
      </c>
      <c r="I49" s="17">
        <v>152</v>
      </c>
      <c r="J49" s="6">
        <v>171</v>
      </c>
      <c r="K49" s="6">
        <v>234</v>
      </c>
      <c r="L49" s="6">
        <v>165</v>
      </c>
      <c r="M49" s="6">
        <v>126</v>
      </c>
      <c r="N49" s="6">
        <v>92</v>
      </c>
    </row>
    <row r="50" spans="1:14" x14ac:dyDescent="0.25">
      <c r="A50" s="5" t="s">
        <v>41</v>
      </c>
      <c r="B50" s="10">
        <v>2437</v>
      </c>
      <c r="C50" s="6">
        <v>198</v>
      </c>
      <c r="D50" s="14">
        <v>217</v>
      </c>
      <c r="E50" s="17">
        <v>207</v>
      </c>
      <c r="F50" s="17">
        <v>253</v>
      </c>
      <c r="G50" s="17">
        <v>200</v>
      </c>
      <c r="H50" s="17">
        <v>170</v>
      </c>
      <c r="I50" s="17">
        <v>185</v>
      </c>
      <c r="J50" s="6">
        <v>249</v>
      </c>
      <c r="K50" s="6">
        <v>192</v>
      </c>
      <c r="L50" s="6">
        <v>155</v>
      </c>
      <c r="M50" s="6">
        <v>212</v>
      </c>
      <c r="N50" s="6">
        <v>199</v>
      </c>
    </row>
    <row r="51" spans="1:14" x14ac:dyDescent="0.25">
      <c r="A51" s="5" t="s">
        <v>42</v>
      </c>
      <c r="B51" s="10">
        <v>2411</v>
      </c>
      <c r="C51" s="6">
        <v>155</v>
      </c>
      <c r="D51" s="14">
        <v>114</v>
      </c>
      <c r="E51" s="17">
        <v>137</v>
      </c>
      <c r="F51" s="17">
        <v>296</v>
      </c>
      <c r="G51" s="17">
        <v>215</v>
      </c>
      <c r="H51" s="17">
        <v>205</v>
      </c>
      <c r="I51" s="17">
        <v>225</v>
      </c>
      <c r="J51" s="6">
        <v>164</v>
      </c>
      <c r="K51" s="6">
        <v>72</v>
      </c>
      <c r="L51" s="6">
        <v>129</v>
      </c>
      <c r="M51" s="6">
        <v>298</v>
      </c>
      <c r="N51" s="6">
        <v>401</v>
      </c>
    </row>
    <row r="52" spans="1:14" x14ac:dyDescent="0.25">
      <c r="A52" s="19" t="s">
        <v>43</v>
      </c>
      <c r="B52" s="20">
        <f t="shared" si="1"/>
        <v>6462</v>
      </c>
      <c r="C52" s="21">
        <f t="shared" ref="C52:N52" si="18">SUM(C53:C55)</f>
        <v>413</v>
      </c>
      <c r="D52" s="22">
        <f t="shared" si="18"/>
        <v>342</v>
      </c>
      <c r="E52" s="21">
        <f t="shared" si="18"/>
        <v>600</v>
      </c>
      <c r="F52" s="21">
        <f t="shared" si="18"/>
        <v>708</v>
      </c>
      <c r="G52" s="21">
        <f t="shared" si="18"/>
        <v>672</v>
      </c>
      <c r="H52" s="21">
        <f t="shared" si="18"/>
        <v>634</v>
      </c>
      <c r="I52" s="21">
        <f t="shared" si="18"/>
        <v>571</v>
      </c>
      <c r="J52" s="21">
        <f t="shared" si="18"/>
        <v>501</v>
      </c>
      <c r="K52" s="21">
        <f t="shared" si="18"/>
        <v>531</v>
      </c>
      <c r="L52" s="21">
        <f t="shared" si="18"/>
        <v>509</v>
      </c>
      <c r="M52" s="21">
        <f t="shared" si="18"/>
        <v>537</v>
      </c>
      <c r="N52" s="21">
        <f t="shared" si="18"/>
        <v>444</v>
      </c>
    </row>
    <row r="53" spans="1:14" x14ac:dyDescent="0.25">
      <c r="A53" s="5" t="s">
        <v>44</v>
      </c>
      <c r="B53" s="10">
        <v>3454</v>
      </c>
      <c r="C53" s="6">
        <v>147</v>
      </c>
      <c r="D53" s="14">
        <v>158</v>
      </c>
      <c r="E53" s="17">
        <v>289</v>
      </c>
      <c r="F53" s="17">
        <v>401</v>
      </c>
      <c r="G53" s="17">
        <v>370</v>
      </c>
      <c r="H53" s="17">
        <v>323</v>
      </c>
      <c r="I53" s="17">
        <v>359</v>
      </c>
      <c r="J53" s="6">
        <v>330</v>
      </c>
      <c r="K53" s="6">
        <v>297</v>
      </c>
      <c r="L53" s="6">
        <v>275</v>
      </c>
      <c r="M53" s="6">
        <v>246</v>
      </c>
      <c r="N53" s="6">
        <v>259</v>
      </c>
    </row>
    <row r="54" spans="1:14" x14ac:dyDescent="0.25">
      <c r="A54" s="5" t="s">
        <v>45</v>
      </c>
      <c r="B54" s="10">
        <v>1729</v>
      </c>
      <c r="C54" s="6">
        <v>179</v>
      </c>
      <c r="D54" s="14">
        <v>119</v>
      </c>
      <c r="E54" s="17">
        <v>215</v>
      </c>
      <c r="F54" s="17">
        <v>172</v>
      </c>
      <c r="G54" s="17">
        <v>183</v>
      </c>
      <c r="H54" s="17">
        <v>188</v>
      </c>
      <c r="I54" s="17">
        <v>100</v>
      </c>
      <c r="J54" s="6">
        <v>114</v>
      </c>
      <c r="K54" s="6">
        <v>92</v>
      </c>
      <c r="L54" s="6">
        <v>110</v>
      </c>
      <c r="M54" s="6">
        <v>162</v>
      </c>
      <c r="N54" s="6">
        <v>95</v>
      </c>
    </row>
    <row r="55" spans="1:14" x14ac:dyDescent="0.25">
      <c r="A55" s="5" t="s">
        <v>46</v>
      </c>
      <c r="B55" s="10">
        <v>1279</v>
      </c>
      <c r="C55" s="6">
        <v>87</v>
      </c>
      <c r="D55" s="14">
        <v>65</v>
      </c>
      <c r="E55" s="17">
        <v>96</v>
      </c>
      <c r="F55" s="17">
        <v>135</v>
      </c>
      <c r="G55" s="17">
        <v>119</v>
      </c>
      <c r="H55" s="17">
        <v>123</v>
      </c>
      <c r="I55" s="17">
        <v>112</v>
      </c>
      <c r="J55" s="6">
        <v>57</v>
      </c>
      <c r="K55" s="6">
        <v>142</v>
      </c>
      <c r="L55" s="6">
        <v>124</v>
      </c>
      <c r="M55" s="6">
        <v>129</v>
      </c>
      <c r="N55" s="6">
        <v>90</v>
      </c>
    </row>
    <row r="56" spans="1:14" x14ac:dyDescent="0.25">
      <c r="A56" s="19" t="s">
        <v>47</v>
      </c>
      <c r="B56" s="20">
        <f t="shared" si="1"/>
        <v>14874</v>
      </c>
      <c r="C56" s="21">
        <f>SUM(C57:C64)</f>
        <v>607</v>
      </c>
      <c r="D56" s="21">
        <f t="shared" ref="D56:N56" si="19">SUM(D57:D64)</f>
        <v>691</v>
      </c>
      <c r="E56" s="21">
        <f t="shared" si="19"/>
        <v>1127</v>
      </c>
      <c r="F56" s="21">
        <f t="shared" si="19"/>
        <v>1659</v>
      </c>
      <c r="G56" s="21">
        <f t="shared" si="19"/>
        <v>1695</v>
      </c>
      <c r="H56" s="21">
        <f t="shared" si="19"/>
        <v>1385</v>
      </c>
      <c r="I56" s="21">
        <f t="shared" si="19"/>
        <v>1274</v>
      </c>
      <c r="J56" s="21">
        <f t="shared" si="19"/>
        <v>1162</v>
      </c>
      <c r="K56" s="21">
        <f t="shared" si="19"/>
        <v>1755</v>
      </c>
      <c r="L56" s="21">
        <f t="shared" si="19"/>
        <v>1233</v>
      </c>
      <c r="M56" s="21">
        <f t="shared" si="19"/>
        <v>1278</v>
      </c>
      <c r="N56" s="21">
        <f t="shared" si="19"/>
        <v>1008</v>
      </c>
    </row>
    <row r="57" spans="1:14" x14ac:dyDescent="0.25">
      <c r="A57" s="5" t="s">
        <v>48</v>
      </c>
      <c r="B57" s="10">
        <v>4098</v>
      </c>
      <c r="C57" s="6">
        <v>138</v>
      </c>
      <c r="D57" s="14">
        <v>160</v>
      </c>
      <c r="E57" s="17">
        <v>337</v>
      </c>
      <c r="F57" s="17">
        <v>453</v>
      </c>
      <c r="G57" s="17">
        <v>356</v>
      </c>
      <c r="H57" s="17">
        <v>328</v>
      </c>
      <c r="I57" s="17">
        <v>208</v>
      </c>
      <c r="J57" s="6">
        <v>311</v>
      </c>
      <c r="K57" s="6">
        <v>695</v>
      </c>
      <c r="L57" s="6">
        <v>314</v>
      </c>
      <c r="M57" s="6">
        <v>456</v>
      </c>
      <c r="N57" s="6">
        <v>342</v>
      </c>
    </row>
    <row r="58" spans="1:14" x14ac:dyDescent="0.25">
      <c r="A58" s="5" t="s">
        <v>49</v>
      </c>
      <c r="B58" s="10">
        <v>849</v>
      </c>
      <c r="C58" s="6">
        <v>54</v>
      </c>
      <c r="D58" s="14">
        <v>42</v>
      </c>
      <c r="E58" s="17">
        <v>70</v>
      </c>
      <c r="F58" s="17">
        <v>147</v>
      </c>
      <c r="G58" s="17">
        <v>186</v>
      </c>
      <c r="H58" s="17">
        <v>27</v>
      </c>
      <c r="I58" s="17">
        <v>41</v>
      </c>
      <c r="J58" s="6">
        <v>55</v>
      </c>
      <c r="K58" s="6">
        <v>52</v>
      </c>
      <c r="L58" s="6">
        <v>101</v>
      </c>
      <c r="M58" s="6">
        <v>49</v>
      </c>
      <c r="N58" s="6">
        <v>25</v>
      </c>
    </row>
    <row r="59" spans="1:14" x14ac:dyDescent="0.25">
      <c r="A59" s="5" t="s">
        <v>50</v>
      </c>
      <c r="B59" s="10">
        <v>2884</v>
      </c>
      <c r="C59" s="6">
        <v>151</v>
      </c>
      <c r="D59" s="14">
        <v>112</v>
      </c>
      <c r="E59" s="17">
        <v>180</v>
      </c>
      <c r="F59" s="17">
        <v>237</v>
      </c>
      <c r="G59" s="17">
        <v>242</v>
      </c>
      <c r="H59" s="17">
        <v>251</v>
      </c>
      <c r="I59" s="17">
        <v>325</v>
      </c>
      <c r="J59" s="6">
        <v>201</v>
      </c>
      <c r="K59" s="6">
        <v>303</v>
      </c>
      <c r="L59" s="6">
        <v>291</v>
      </c>
      <c r="M59" s="6">
        <v>282</v>
      </c>
      <c r="N59" s="6">
        <v>309</v>
      </c>
    </row>
    <row r="60" spans="1:14" x14ac:dyDescent="0.25">
      <c r="A60" s="5" t="s">
        <v>51</v>
      </c>
      <c r="B60" s="10">
        <v>2049</v>
      </c>
      <c r="C60" s="6">
        <v>72</v>
      </c>
      <c r="D60" s="14">
        <v>91</v>
      </c>
      <c r="E60" s="17">
        <v>197</v>
      </c>
      <c r="F60" s="17">
        <v>251</v>
      </c>
      <c r="G60" s="17">
        <v>143</v>
      </c>
      <c r="H60" s="17">
        <v>83</v>
      </c>
      <c r="I60" s="17">
        <v>169</v>
      </c>
      <c r="J60" s="6">
        <v>226</v>
      </c>
      <c r="K60" s="6">
        <v>274</v>
      </c>
      <c r="L60" s="6">
        <v>187</v>
      </c>
      <c r="M60" s="6">
        <v>252</v>
      </c>
      <c r="N60" s="6">
        <v>104</v>
      </c>
    </row>
    <row r="61" spans="1:14" x14ac:dyDescent="0.25">
      <c r="A61" s="5" t="s">
        <v>52</v>
      </c>
      <c r="B61" s="10">
        <v>3376</v>
      </c>
      <c r="C61" s="6">
        <v>145</v>
      </c>
      <c r="D61" s="14">
        <v>137</v>
      </c>
      <c r="E61" s="17">
        <v>180</v>
      </c>
      <c r="F61" s="17">
        <v>398</v>
      </c>
      <c r="G61" s="17">
        <v>640</v>
      </c>
      <c r="H61" s="17">
        <v>576</v>
      </c>
      <c r="I61" s="17">
        <v>425</v>
      </c>
      <c r="J61" s="6">
        <v>239</v>
      </c>
      <c r="K61" s="6">
        <v>229</v>
      </c>
      <c r="L61" s="6">
        <v>199</v>
      </c>
      <c r="M61" s="6">
        <v>94</v>
      </c>
      <c r="N61" s="6">
        <v>114</v>
      </c>
    </row>
    <row r="62" spans="1:14" x14ac:dyDescent="0.25">
      <c r="A62" s="5" t="s">
        <v>53</v>
      </c>
      <c r="B62" s="10">
        <v>829</v>
      </c>
      <c r="C62" s="6">
        <v>23</v>
      </c>
      <c r="D62" s="14">
        <v>116</v>
      </c>
      <c r="E62" s="17">
        <v>95</v>
      </c>
      <c r="F62" s="17">
        <v>33</v>
      </c>
      <c r="G62" s="17">
        <v>42</v>
      </c>
      <c r="H62" s="17">
        <v>58</v>
      </c>
      <c r="I62" s="17">
        <v>43</v>
      </c>
      <c r="J62" s="6">
        <v>48</v>
      </c>
      <c r="K62" s="6">
        <v>139</v>
      </c>
      <c r="L62" s="6">
        <v>97</v>
      </c>
      <c r="M62" s="6">
        <v>82</v>
      </c>
      <c r="N62" s="6">
        <v>53</v>
      </c>
    </row>
    <row r="63" spans="1:14" x14ac:dyDescent="0.25">
      <c r="A63" s="5" t="s">
        <v>54</v>
      </c>
      <c r="B63" s="10">
        <v>563</v>
      </c>
      <c r="C63" s="6">
        <v>20</v>
      </c>
      <c r="D63" s="14">
        <v>31</v>
      </c>
      <c r="E63" s="17">
        <v>30</v>
      </c>
      <c r="F63" s="17">
        <v>70</v>
      </c>
      <c r="G63" s="17">
        <v>58</v>
      </c>
      <c r="H63" s="17">
        <v>39</v>
      </c>
      <c r="I63" s="17">
        <v>51</v>
      </c>
      <c r="J63" s="6">
        <v>43</v>
      </c>
      <c r="K63" s="6">
        <v>53</v>
      </c>
      <c r="L63" s="6">
        <v>44</v>
      </c>
      <c r="M63" s="6">
        <v>63</v>
      </c>
      <c r="N63" s="6">
        <v>61</v>
      </c>
    </row>
    <row r="64" spans="1:14" x14ac:dyDescent="0.25">
      <c r="A64" s="23" t="s">
        <v>103</v>
      </c>
      <c r="B64" s="10">
        <v>226</v>
      </c>
      <c r="C64" s="6">
        <v>4</v>
      </c>
      <c r="D64" s="14">
        <v>2</v>
      </c>
      <c r="E64" s="17">
        <v>38</v>
      </c>
      <c r="F64" s="17">
        <v>70</v>
      </c>
      <c r="G64" s="17">
        <v>28</v>
      </c>
      <c r="H64" s="17">
        <v>23</v>
      </c>
      <c r="I64" s="17">
        <v>12</v>
      </c>
      <c r="J64" s="6">
        <v>39</v>
      </c>
      <c r="K64" s="6">
        <v>10</v>
      </c>
      <c r="L64" s="6">
        <v>0</v>
      </c>
      <c r="M64" s="6">
        <v>0</v>
      </c>
      <c r="N64" s="6">
        <v>0</v>
      </c>
    </row>
    <row r="65" spans="1:14" x14ac:dyDescent="0.25">
      <c r="A65" s="3" t="s">
        <v>55</v>
      </c>
      <c r="B65" s="9">
        <f t="shared" si="1"/>
        <v>79916</v>
      </c>
      <c r="C65" s="4">
        <f t="shared" ref="C65:N65" si="20">SUM(C66+C72+C77+C83)</f>
        <v>3889</v>
      </c>
      <c r="D65" s="13">
        <f t="shared" si="20"/>
        <v>5102</v>
      </c>
      <c r="E65" s="9">
        <f t="shared" si="20"/>
        <v>6487</v>
      </c>
      <c r="F65" s="9">
        <f t="shared" si="20"/>
        <v>5597</v>
      </c>
      <c r="G65" s="9">
        <f t="shared" si="20"/>
        <v>5619</v>
      </c>
      <c r="H65" s="9">
        <f t="shared" si="20"/>
        <v>6203</v>
      </c>
      <c r="I65" s="9">
        <f t="shared" si="20"/>
        <v>7129</v>
      </c>
      <c r="J65" s="9">
        <f t="shared" si="20"/>
        <v>6466</v>
      </c>
      <c r="K65" s="9">
        <f t="shared" si="20"/>
        <v>7244</v>
      </c>
      <c r="L65" s="9">
        <f t="shared" si="20"/>
        <v>10196</v>
      </c>
      <c r="M65" s="9">
        <f t="shared" si="20"/>
        <v>9917</v>
      </c>
      <c r="N65" s="9">
        <f t="shared" si="20"/>
        <v>6067</v>
      </c>
    </row>
    <row r="66" spans="1:14" x14ac:dyDescent="0.25">
      <c r="A66" s="19" t="s">
        <v>56</v>
      </c>
      <c r="B66" s="20">
        <f t="shared" si="1"/>
        <v>23475</v>
      </c>
      <c r="C66" s="21">
        <f t="shared" ref="C66:I66" si="21">SUM(C67:C71)</f>
        <v>1106</v>
      </c>
      <c r="D66" s="22">
        <f t="shared" si="21"/>
        <v>1550</v>
      </c>
      <c r="E66" s="21">
        <f t="shared" si="21"/>
        <v>2051</v>
      </c>
      <c r="F66" s="21">
        <f t="shared" si="21"/>
        <v>1740</v>
      </c>
      <c r="G66" s="21">
        <f t="shared" si="21"/>
        <v>1652</v>
      </c>
      <c r="H66" s="21">
        <f t="shared" si="21"/>
        <v>1880</v>
      </c>
      <c r="I66" s="21">
        <f t="shared" si="21"/>
        <v>2403</v>
      </c>
      <c r="J66" s="21">
        <f t="shared" ref="J66:N66" si="22">SUM(J67:J71)</f>
        <v>1985</v>
      </c>
      <c r="K66" s="21">
        <f t="shared" si="22"/>
        <v>2358</v>
      </c>
      <c r="L66" s="21">
        <f t="shared" si="22"/>
        <v>2801</v>
      </c>
      <c r="M66" s="21">
        <f t="shared" si="22"/>
        <v>2194</v>
      </c>
      <c r="N66" s="21">
        <f t="shared" si="22"/>
        <v>1755</v>
      </c>
    </row>
    <row r="67" spans="1:14" x14ac:dyDescent="0.25">
      <c r="A67" s="5" t="s">
        <v>57</v>
      </c>
      <c r="B67" s="10">
        <v>7045</v>
      </c>
      <c r="C67" s="6">
        <v>163</v>
      </c>
      <c r="D67" s="14">
        <v>374</v>
      </c>
      <c r="E67" s="17">
        <v>358</v>
      </c>
      <c r="F67" s="17">
        <v>469</v>
      </c>
      <c r="G67" s="17">
        <v>326</v>
      </c>
      <c r="H67" s="17">
        <v>791</v>
      </c>
      <c r="I67" s="17">
        <v>1084</v>
      </c>
      <c r="J67" s="6">
        <v>581</v>
      </c>
      <c r="K67" s="6">
        <v>754</v>
      </c>
      <c r="L67" s="6">
        <v>1183</v>
      </c>
      <c r="M67" s="6">
        <v>519</v>
      </c>
      <c r="N67" s="6">
        <v>443</v>
      </c>
    </row>
    <row r="68" spans="1:14" x14ac:dyDescent="0.25">
      <c r="A68" s="5" t="s">
        <v>58</v>
      </c>
      <c r="B68" s="10">
        <v>7652</v>
      </c>
      <c r="C68" s="6">
        <v>471</v>
      </c>
      <c r="D68" s="14">
        <v>768</v>
      </c>
      <c r="E68" s="17">
        <v>925</v>
      </c>
      <c r="F68" s="17">
        <v>713</v>
      </c>
      <c r="G68" s="17">
        <v>822</v>
      </c>
      <c r="H68" s="17">
        <v>490</v>
      </c>
      <c r="I68" s="17">
        <v>637</v>
      </c>
      <c r="J68" s="6">
        <v>591</v>
      </c>
      <c r="K68" s="6">
        <v>567</v>
      </c>
      <c r="L68" s="6">
        <v>568</v>
      </c>
      <c r="M68" s="6">
        <v>595</v>
      </c>
      <c r="N68" s="6">
        <v>505</v>
      </c>
    </row>
    <row r="69" spans="1:14" x14ac:dyDescent="0.25">
      <c r="A69" s="5" t="s">
        <v>59</v>
      </c>
      <c r="B69" s="10">
        <v>2839</v>
      </c>
      <c r="C69" s="6">
        <v>101</v>
      </c>
      <c r="D69" s="14">
        <v>104</v>
      </c>
      <c r="E69" s="17">
        <v>151</v>
      </c>
      <c r="F69" s="17">
        <v>92</v>
      </c>
      <c r="G69" s="17">
        <v>89</v>
      </c>
      <c r="H69" s="17">
        <v>109</v>
      </c>
      <c r="I69" s="17">
        <v>213</v>
      </c>
      <c r="J69" s="6">
        <v>136</v>
      </c>
      <c r="K69" s="6">
        <v>518</v>
      </c>
      <c r="L69" s="6">
        <v>429</v>
      </c>
      <c r="M69" s="6">
        <v>510</v>
      </c>
      <c r="N69" s="6">
        <v>387</v>
      </c>
    </row>
    <row r="70" spans="1:14" x14ac:dyDescent="0.25">
      <c r="A70" s="5" t="s">
        <v>60</v>
      </c>
      <c r="B70" s="10">
        <v>2444</v>
      </c>
      <c r="C70" s="6">
        <v>175</v>
      </c>
      <c r="D70" s="14">
        <v>135</v>
      </c>
      <c r="E70" s="17">
        <v>253</v>
      </c>
      <c r="F70" s="17">
        <v>192</v>
      </c>
      <c r="G70" s="17">
        <v>147</v>
      </c>
      <c r="H70" s="17">
        <v>204</v>
      </c>
      <c r="I70" s="17">
        <v>151</v>
      </c>
      <c r="J70" s="6">
        <v>319</v>
      </c>
      <c r="K70" s="6">
        <v>285</v>
      </c>
      <c r="L70" s="6">
        <v>179</v>
      </c>
      <c r="M70" s="6">
        <v>197</v>
      </c>
      <c r="N70" s="6">
        <v>207</v>
      </c>
    </row>
    <row r="71" spans="1:14" x14ac:dyDescent="0.25">
      <c r="A71" s="5" t="s">
        <v>61</v>
      </c>
      <c r="B71" s="10">
        <v>3495</v>
      </c>
      <c r="C71" s="6">
        <v>196</v>
      </c>
      <c r="D71" s="14">
        <v>169</v>
      </c>
      <c r="E71" s="17">
        <v>364</v>
      </c>
      <c r="F71" s="17">
        <v>274</v>
      </c>
      <c r="G71" s="17">
        <v>268</v>
      </c>
      <c r="H71" s="17">
        <v>286</v>
      </c>
      <c r="I71" s="17">
        <v>318</v>
      </c>
      <c r="J71" s="6">
        <v>358</v>
      </c>
      <c r="K71" s="6">
        <v>234</v>
      </c>
      <c r="L71" s="6">
        <v>442</v>
      </c>
      <c r="M71" s="6">
        <v>373</v>
      </c>
      <c r="N71" s="6">
        <v>213</v>
      </c>
    </row>
    <row r="72" spans="1:14" x14ac:dyDescent="0.25">
      <c r="A72" s="19" t="s">
        <v>62</v>
      </c>
      <c r="B72" s="20">
        <f t="shared" si="1"/>
        <v>16551</v>
      </c>
      <c r="C72" s="21">
        <f>SUM(C73:C76)</f>
        <v>751</v>
      </c>
      <c r="D72" s="21">
        <f t="shared" ref="D72:N72" si="23">SUM(D73:D76)</f>
        <v>735</v>
      </c>
      <c r="E72" s="21">
        <f t="shared" si="23"/>
        <v>925</v>
      </c>
      <c r="F72" s="21">
        <f t="shared" si="23"/>
        <v>967</v>
      </c>
      <c r="G72" s="21">
        <f t="shared" si="23"/>
        <v>1212</v>
      </c>
      <c r="H72" s="21">
        <f t="shared" si="23"/>
        <v>1143</v>
      </c>
      <c r="I72" s="21">
        <f t="shared" si="23"/>
        <v>1514</v>
      </c>
      <c r="J72" s="21">
        <f t="shared" si="23"/>
        <v>1798</v>
      </c>
      <c r="K72" s="21">
        <f t="shared" si="23"/>
        <v>2252</v>
      </c>
      <c r="L72" s="21">
        <f t="shared" si="23"/>
        <v>2361</v>
      </c>
      <c r="M72" s="21">
        <f t="shared" si="23"/>
        <v>1763</v>
      </c>
      <c r="N72" s="21">
        <f t="shared" si="23"/>
        <v>1130</v>
      </c>
    </row>
    <row r="73" spans="1:14" x14ac:dyDescent="0.25">
      <c r="A73" s="5" t="s">
        <v>63</v>
      </c>
      <c r="B73" s="10">
        <v>5098</v>
      </c>
      <c r="C73" s="6">
        <v>225</v>
      </c>
      <c r="D73" s="14">
        <v>295</v>
      </c>
      <c r="E73" s="17">
        <v>401</v>
      </c>
      <c r="F73" s="17">
        <v>404</v>
      </c>
      <c r="G73" s="17">
        <v>441</v>
      </c>
      <c r="H73" s="17">
        <v>339</v>
      </c>
      <c r="I73" s="17">
        <v>256</v>
      </c>
      <c r="J73" s="6">
        <v>255</v>
      </c>
      <c r="K73" s="6">
        <v>392</v>
      </c>
      <c r="L73" s="6">
        <v>723</v>
      </c>
      <c r="M73" s="6">
        <v>895</v>
      </c>
      <c r="N73" s="6">
        <v>472</v>
      </c>
    </row>
    <row r="74" spans="1:14" x14ac:dyDescent="0.25">
      <c r="A74" s="5" t="s">
        <v>64</v>
      </c>
      <c r="B74" s="10">
        <v>4282</v>
      </c>
      <c r="C74" s="6">
        <v>124</v>
      </c>
      <c r="D74" s="14">
        <v>93</v>
      </c>
      <c r="E74" s="17">
        <v>142</v>
      </c>
      <c r="F74" s="17">
        <v>153</v>
      </c>
      <c r="G74" s="17">
        <v>242</v>
      </c>
      <c r="H74" s="17">
        <v>327</v>
      </c>
      <c r="I74" s="17">
        <v>743</v>
      </c>
      <c r="J74" s="6">
        <v>911</v>
      </c>
      <c r="K74" s="6">
        <v>405</v>
      </c>
      <c r="L74" s="6">
        <v>517</v>
      </c>
      <c r="M74" s="6">
        <v>293</v>
      </c>
      <c r="N74" s="6">
        <v>332</v>
      </c>
    </row>
    <row r="75" spans="1:14" x14ac:dyDescent="0.25">
      <c r="A75" s="5" t="s">
        <v>65</v>
      </c>
      <c r="B75" s="10">
        <v>4030</v>
      </c>
      <c r="C75" s="6">
        <v>208</v>
      </c>
      <c r="D75" s="14">
        <v>110</v>
      </c>
      <c r="E75" s="17">
        <v>143</v>
      </c>
      <c r="F75" s="17">
        <v>149</v>
      </c>
      <c r="G75" s="17">
        <v>206</v>
      </c>
      <c r="H75" s="17">
        <v>362</v>
      </c>
      <c r="I75" s="17">
        <v>368</v>
      </c>
      <c r="J75" s="6">
        <v>326</v>
      </c>
      <c r="K75" s="6">
        <v>982</v>
      </c>
      <c r="L75" s="6">
        <v>825</v>
      </c>
      <c r="M75" s="6">
        <v>213</v>
      </c>
      <c r="N75" s="6">
        <v>138</v>
      </c>
    </row>
    <row r="76" spans="1:14" x14ac:dyDescent="0.25">
      <c r="A76" s="5" t="s">
        <v>66</v>
      </c>
      <c r="B76" s="10">
        <v>3141</v>
      </c>
      <c r="C76" s="6">
        <v>194</v>
      </c>
      <c r="D76" s="14">
        <v>237</v>
      </c>
      <c r="E76" s="17">
        <v>239</v>
      </c>
      <c r="F76" s="17">
        <v>261</v>
      </c>
      <c r="G76" s="17">
        <v>323</v>
      </c>
      <c r="H76" s="17">
        <v>115</v>
      </c>
      <c r="I76" s="17">
        <v>147</v>
      </c>
      <c r="J76" s="6">
        <v>306</v>
      </c>
      <c r="K76" s="6">
        <v>473</v>
      </c>
      <c r="L76" s="6">
        <v>296</v>
      </c>
      <c r="M76" s="6">
        <v>362</v>
      </c>
      <c r="N76" s="6">
        <v>188</v>
      </c>
    </row>
    <row r="77" spans="1:14" x14ac:dyDescent="0.25">
      <c r="A77" s="19" t="s">
        <v>67</v>
      </c>
      <c r="B77" s="20">
        <f t="shared" ref="B77:B91" si="24">SUM(C77:N77)</f>
        <v>25173</v>
      </c>
      <c r="C77" s="21">
        <f>SUM(C78:C82)</f>
        <v>1194</v>
      </c>
      <c r="D77" s="21">
        <f t="shared" ref="D77:N77" si="25">SUM(D78:D82)</f>
        <v>1714</v>
      </c>
      <c r="E77" s="21">
        <f t="shared" si="25"/>
        <v>2270</v>
      </c>
      <c r="F77" s="21">
        <f t="shared" si="25"/>
        <v>1672</v>
      </c>
      <c r="G77" s="21">
        <f t="shared" si="25"/>
        <v>1145</v>
      </c>
      <c r="H77" s="21">
        <f t="shared" si="25"/>
        <v>1878</v>
      </c>
      <c r="I77" s="21">
        <f t="shared" si="25"/>
        <v>1755</v>
      </c>
      <c r="J77" s="21">
        <f t="shared" si="25"/>
        <v>1472</v>
      </c>
      <c r="K77" s="21">
        <f t="shared" si="25"/>
        <v>1475</v>
      </c>
      <c r="L77" s="21">
        <f t="shared" si="25"/>
        <v>3665</v>
      </c>
      <c r="M77" s="21">
        <f t="shared" si="25"/>
        <v>4459</v>
      </c>
      <c r="N77" s="21">
        <f t="shared" si="25"/>
        <v>2474</v>
      </c>
    </row>
    <row r="78" spans="1:14" x14ac:dyDescent="0.25">
      <c r="A78" s="5" t="s">
        <v>68</v>
      </c>
      <c r="B78" s="10">
        <v>8646</v>
      </c>
      <c r="C78" s="6">
        <v>144</v>
      </c>
      <c r="D78" s="14">
        <v>360</v>
      </c>
      <c r="E78" s="17">
        <v>654</v>
      </c>
      <c r="F78" s="17">
        <v>378</v>
      </c>
      <c r="G78" s="17">
        <v>353</v>
      </c>
      <c r="H78" s="17">
        <v>606</v>
      </c>
      <c r="I78" s="17">
        <v>586</v>
      </c>
      <c r="J78" s="6">
        <v>400</v>
      </c>
      <c r="K78" s="6">
        <v>395</v>
      </c>
      <c r="L78" s="6">
        <v>1537</v>
      </c>
      <c r="M78" s="6">
        <v>1981</v>
      </c>
      <c r="N78" s="6">
        <v>1252</v>
      </c>
    </row>
    <row r="79" spans="1:14" x14ac:dyDescent="0.25">
      <c r="A79" s="5" t="s">
        <v>69</v>
      </c>
      <c r="B79" s="10">
        <v>7457</v>
      </c>
      <c r="C79" s="6">
        <v>253</v>
      </c>
      <c r="D79" s="14">
        <v>289</v>
      </c>
      <c r="E79" s="17">
        <v>501</v>
      </c>
      <c r="F79" s="17">
        <v>369</v>
      </c>
      <c r="G79" s="17">
        <v>261</v>
      </c>
      <c r="H79" s="17">
        <v>635</v>
      </c>
      <c r="I79" s="17">
        <v>556</v>
      </c>
      <c r="J79" s="6">
        <v>317</v>
      </c>
      <c r="K79" s="6">
        <v>448</v>
      </c>
      <c r="L79" s="6">
        <v>1510</v>
      </c>
      <c r="M79" s="6">
        <v>1619</v>
      </c>
      <c r="N79" s="6">
        <v>699</v>
      </c>
    </row>
    <row r="80" spans="1:14" x14ac:dyDescent="0.25">
      <c r="A80" s="5" t="s">
        <v>70</v>
      </c>
      <c r="B80" s="10">
        <v>7728</v>
      </c>
      <c r="C80" s="6">
        <v>628</v>
      </c>
      <c r="D80" s="14">
        <v>890</v>
      </c>
      <c r="E80" s="17">
        <v>934</v>
      </c>
      <c r="F80" s="17">
        <v>827</v>
      </c>
      <c r="G80" s="17">
        <v>465</v>
      </c>
      <c r="H80" s="17">
        <v>551</v>
      </c>
      <c r="I80" s="17">
        <v>532</v>
      </c>
      <c r="J80" s="6">
        <v>622</v>
      </c>
      <c r="K80" s="6">
        <v>525</v>
      </c>
      <c r="L80" s="6">
        <v>531</v>
      </c>
      <c r="M80" s="6">
        <v>751</v>
      </c>
      <c r="N80" s="6">
        <v>472</v>
      </c>
    </row>
    <row r="81" spans="1:14" x14ac:dyDescent="0.25">
      <c r="A81" s="5" t="s">
        <v>71</v>
      </c>
      <c r="B81" s="10">
        <v>895</v>
      </c>
      <c r="C81" s="6">
        <v>131</v>
      </c>
      <c r="D81" s="14">
        <v>111</v>
      </c>
      <c r="E81" s="17">
        <v>133</v>
      </c>
      <c r="F81" s="17">
        <v>75</v>
      </c>
      <c r="G81" s="17">
        <v>44</v>
      </c>
      <c r="H81" s="17">
        <v>64</v>
      </c>
      <c r="I81" s="17">
        <v>44</v>
      </c>
      <c r="J81" s="6">
        <v>98</v>
      </c>
      <c r="K81" s="6">
        <v>65</v>
      </c>
      <c r="L81" s="6">
        <v>41</v>
      </c>
      <c r="M81" s="6">
        <v>54</v>
      </c>
      <c r="N81" s="6">
        <v>35</v>
      </c>
    </row>
    <row r="82" spans="1:14" x14ac:dyDescent="0.25">
      <c r="A82" s="5" t="s">
        <v>76</v>
      </c>
      <c r="B82" s="10">
        <v>447</v>
      </c>
      <c r="C82" s="6">
        <v>38</v>
      </c>
      <c r="D82" s="14">
        <v>64</v>
      </c>
      <c r="E82" s="17">
        <v>48</v>
      </c>
      <c r="F82" s="17">
        <v>23</v>
      </c>
      <c r="G82" s="17">
        <v>22</v>
      </c>
      <c r="H82" s="17">
        <v>22</v>
      </c>
      <c r="I82" s="17">
        <v>37</v>
      </c>
      <c r="J82" s="6">
        <v>35</v>
      </c>
      <c r="K82" s="6">
        <v>42</v>
      </c>
      <c r="L82" s="6">
        <v>46</v>
      </c>
      <c r="M82" s="6">
        <v>54</v>
      </c>
      <c r="N82" s="6">
        <v>16</v>
      </c>
    </row>
    <row r="83" spans="1:14" x14ac:dyDescent="0.25">
      <c r="A83" s="19" t="s">
        <v>72</v>
      </c>
      <c r="B83" s="20">
        <f t="shared" si="24"/>
        <v>14717</v>
      </c>
      <c r="C83" s="21">
        <f t="shared" ref="C83:N83" si="26">SUM(C84:C86)</f>
        <v>838</v>
      </c>
      <c r="D83" s="22">
        <f t="shared" si="26"/>
        <v>1103</v>
      </c>
      <c r="E83" s="21">
        <f t="shared" si="26"/>
        <v>1241</v>
      </c>
      <c r="F83" s="21">
        <f t="shared" si="26"/>
        <v>1218</v>
      </c>
      <c r="G83" s="21">
        <f t="shared" si="26"/>
        <v>1610</v>
      </c>
      <c r="H83" s="21">
        <f t="shared" si="26"/>
        <v>1302</v>
      </c>
      <c r="I83" s="21">
        <f t="shared" si="26"/>
        <v>1457</v>
      </c>
      <c r="J83" s="21">
        <f t="shared" si="26"/>
        <v>1211</v>
      </c>
      <c r="K83" s="21">
        <f t="shared" si="26"/>
        <v>1159</v>
      </c>
      <c r="L83" s="21">
        <f t="shared" si="26"/>
        <v>1369</v>
      </c>
      <c r="M83" s="21">
        <f t="shared" si="26"/>
        <v>1501</v>
      </c>
      <c r="N83" s="21">
        <f t="shared" si="26"/>
        <v>708</v>
      </c>
    </row>
    <row r="84" spans="1:14" x14ac:dyDescent="0.25">
      <c r="A84" s="5" t="s">
        <v>73</v>
      </c>
      <c r="B84" s="10">
        <v>5170</v>
      </c>
      <c r="C84" s="6">
        <v>336</v>
      </c>
      <c r="D84" s="14">
        <v>580</v>
      </c>
      <c r="E84" s="17">
        <v>539</v>
      </c>
      <c r="F84" s="17">
        <v>263</v>
      </c>
      <c r="G84" s="17">
        <v>660</v>
      </c>
      <c r="H84" s="17">
        <v>465</v>
      </c>
      <c r="I84" s="17">
        <v>416</v>
      </c>
      <c r="J84" s="6">
        <v>587</v>
      </c>
      <c r="K84" s="6">
        <v>420</v>
      </c>
      <c r="L84" s="6">
        <v>294</v>
      </c>
      <c r="M84" s="6">
        <v>380</v>
      </c>
      <c r="N84" s="6">
        <v>230</v>
      </c>
    </row>
    <row r="85" spans="1:14" x14ac:dyDescent="0.25">
      <c r="A85" s="5" t="s">
        <v>74</v>
      </c>
      <c r="B85" s="10">
        <v>7247</v>
      </c>
      <c r="C85" s="6">
        <v>369</v>
      </c>
      <c r="D85" s="14">
        <v>375</v>
      </c>
      <c r="E85" s="17">
        <v>456</v>
      </c>
      <c r="F85" s="17">
        <v>779</v>
      </c>
      <c r="G85" s="17">
        <v>823</v>
      </c>
      <c r="H85" s="17">
        <v>762</v>
      </c>
      <c r="I85" s="17">
        <v>956</v>
      </c>
      <c r="J85" s="6">
        <v>556</v>
      </c>
      <c r="K85" s="6">
        <v>621</v>
      </c>
      <c r="L85" s="6">
        <v>559</v>
      </c>
      <c r="M85" s="6">
        <v>590</v>
      </c>
      <c r="N85" s="6">
        <v>401</v>
      </c>
    </row>
    <row r="86" spans="1:14" x14ac:dyDescent="0.25">
      <c r="A86" s="5" t="s">
        <v>75</v>
      </c>
      <c r="B86" s="10">
        <v>2300</v>
      </c>
      <c r="C86" s="6">
        <v>133</v>
      </c>
      <c r="D86" s="14">
        <v>148</v>
      </c>
      <c r="E86" s="17">
        <v>246</v>
      </c>
      <c r="F86" s="17">
        <v>176</v>
      </c>
      <c r="G86" s="17">
        <v>127</v>
      </c>
      <c r="H86" s="17">
        <v>75</v>
      </c>
      <c r="I86" s="17">
        <v>85</v>
      </c>
      <c r="J86" s="6">
        <v>68</v>
      </c>
      <c r="K86" s="6">
        <v>118</v>
      </c>
      <c r="L86" s="6">
        <v>516</v>
      </c>
      <c r="M86" s="6">
        <v>531</v>
      </c>
      <c r="N86" s="6">
        <v>77</v>
      </c>
    </row>
    <row r="87" spans="1:14" x14ac:dyDescent="0.25">
      <c r="A87" s="3" t="s">
        <v>77</v>
      </c>
      <c r="B87" s="9">
        <f t="shared" si="24"/>
        <v>0</v>
      </c>
      <c r="C87" s="4">
        <f>SUM(C88:C90)</f>
        <v>0</v>
      </c>
      <c r="D87" s="4">
        <f t="shared" ref="D87:N87" si="27">SUM(D88:D90)</f>
        <v>0</v>
      </c>
      <c r="E87" s="4">
        <f t="shared" si="27"/>
        <v>0</v>
      </c>
      <c r="F87" s="4">
        <f t="shared" si="27"/>
        <v>0</v>
      </c>
      <c r="G87" s="4">
        <f t="shared" si="27"/>
        <v>0</v>
      </c>
      <c r="H87" s="4">
        <f t="shared" si="27"/>
        <v>0</v>
      </c>
      <c r="I87" s="4">
        <f t="shared" si="27"/>
        <v>0</v>
      </c>
      <c r="J87" s="4">
        <f t="shared" si="27"/>
        <v>0</v>
      </c>
      <c r="K87" s="4">
        <f t="shared" si="27"/>
        <v>0</v>
      </c>
      <c r="L87" s="4">
        <f t="shared" si="27"/>
        <v>0</v>
      </c>
      <c r="M87" s="4">
        <f t="shared" si="27"/>
        <v>0</v>
      </c>
      <c r="N87" s="4">
        <f t="shared" si="27"/>
        <v>0</v>
      </c>
    </row>
    <row r="88" spans="1:14" x14ac:dyDescent="0.25">
      <c r="A88" s="5" t="s">
        <v>78</v>
      </c>
      <c r="B88" s="10">
        <v>0</v>
      </c>
      <c r="C88" s="6">
        <v>0</v>
      </c>
      <c r="D88" s="14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</row>
    <row r="89" spans="1:14" x14ac:dyDescent="0.25">
      <c r="A89" s="23" t="s">
        <v>105</v>
      </c>
      <c r="B89" s="10">
        <v>0</v>
      </c>
      <c r="C89" s="6">
        <v>0</v>
      </c>
      <c r="D89" s="14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</row>
    <row r="90" spans="1:14" x14ac:dyDescent="0.25">
      <c r="A90" s="25" t="s">
        <v>108</v>
      </c>
      <c r="B90" s="10">
        <v>0</v>
      </c>
      <c r="C90" s="6">
        <v>0</v>
      </c>
      <c r="D90" s="14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</row>
    <row r="91" spans="1:14" x14ac:dyDescent="0.25">
      <c r="A91" s="3" t="s">
        <v>79</v>
      </c>
      <c r="B91" s="9">
        <f t="shared" si="24"/>
        <v>0</v>
      </c>
      <c r="C91" s="4">
        <f>SUM(C92:C102)</f>
        <v>0</v>
      </c>
      <c r="D91" s="4">
        <f t="shared" ref="D91:N91" si="28">SUM(D92:D102)</f>
        <v>0</v>
      </c>
      <c r="E91" s="4">
        <f t="shared" si="28"/>
        <v>0</v>
      </c>
      <c r="F91" s="4">
        <f t="shared" si="28"/>
        <v>0</v>
      </c>
      <c r="G91" s="4">
        <f t="shared" si="28"/>
        <v>0</v>
      </c>
      <c r="H91" s="4">
        <f t="shared" si="28"/>
        <v>0</v>
      </c>
      <c r="I91" s="4">
        <f t="shared" si="28"/>
        <v>0</v>
      </c>
      <c r="J91" s="4">
        <f t="shared" si="28"/>
        <v>0</v>
      </c>
      <c r="K91" s="4">
        <f t="shared" si="28"/>
        <v>0</v>
      </c>
      <c r="L91" s="4">
        <f t="shared" si="28"/>
        <v>0</v>
      </c>
      <c r="M91" s="4">
        <f t="shared" si="28"/>
        <v>0</v>
      </c>
      <c r="N91" s="4">
        <f t="shared" si="28"/>
        <v>0</v>
      </c>
    </row>
    <row r="92" spans="1:14" x14ac:dyDescent="0.25">
      <c r="A92" s="5" t="s">
        <v>80</v>
      </c>
      <c r="B92" s="10">
        <v>0</v>
      </c>
      <c r="C92" s="6">
        <v>0</v>
      </c>
      <c r="D92" s="14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</row>
    <row r="93" spans="1:14" x14ac:dyDescent="0.25">
      <c r="A93" s="5" t="s">
        <v>81</v>
      </c>
      <c r="B93" s="10">
        <v>0</v>
      </c>
      <c r="C93" s="6">
        <v>0</v>
      </c>
      <c r="D93" s="14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</row>
    <row r="94" spans="1:14" x14ac:dyDescent="0.25">
      <c r="A94" s="5" t="s">
        <v>82</v>
      </c>
      <c r="B94" s="10">
        <v>0</v>
      </c>
      <c r="C94" s="6">
        <v>0</v>
      </c>
      <c r="D94" s="14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</row>
    <row r="95" spans="1:14" x14ac:dyDescent="0.25">
      <c r="A95" s="5" t="s">
        <v>83</v>
      </c>
      <c r="B95" s="10">
        <v>0</v>
      </c>
      <c r="C95" s="6">
        <v>0</v>
      </c>
      <c r="D95" s="14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</row>
    <row r="96" spans="1:14" x14ac:dyDescent="0.25">
      <c r="A96" s="5" t="s">
        <v>84</v>
      </c>
      <c r="B96" s="10">
        <v>0</v>
      </c>
      <c r="C96" s="6">
        <v>0</v>
      </c>
      <c r="D96" s="14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</row>
    <row r="97" spans="1:14" x14ac:dyDescent="0.25">
      <c r="A97" s="5" t="s">
        <v>85</v>
      </c>
      <c r="B97" s="10">
        <v>0</v>
      </c>
      <c r="C97" s="6">
        <v>0</v>
      </c>
      <c r="D97" s="14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</row>
    <row r="98" spans="1:14" x14ac:dyDescent="0.25">
      <c r="A98" s="5" t="s">
        <v>86</v>
      </c>
      <c r="B98" s="10">
        <v>0</v>
      </c>
      <c r="C98" s="6">
        <v>0</v>
      </c>
      <c r="D98" s="14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</row>
    <row r="99" spans="1:14" x14ac:dyDescent="0.25">
      <c r="A99" s="5" t="s">
        <v>87</v>
      </c>
      <c r="B99" s="10">
        <v>0</v>
      </c>
      <c r="C99" s="6">
        <v>0</v>
      </c>
      <c r="D99" s="14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</row>
    <row r="100" spans="1:14" x14ac:dyDescent="0.25">
      <c r="A100" s="5" t="s">
        <v>88</v>
      </c>
      <c r="B100" s="10">
        <v>0</v>
      </c>
      <c r="C100" s="6">
        <v>0</v>
      </c>
      <c r="D100" s="14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</row>
    <row r="101" spans="1:14" x14ac:dyDescent="0.25">
      <c r="A101" s="25" t="s">
        <v>107</v>
      </c>
      <c r="B101" s="10">
        <v>0</v>
      </c>
      <c r="C101" s="6">
        <v>0</v>
      </c>
      <c r="D101" s="14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</row>
    <row r="102" spans="1:14" x14ac:dyDescent="0.25">
      <c r="A102" s="26" t="s">
        <v>109</v>
      </c>
      <c r="B102" s="7">
        <v>0</v>
      </c>
      <c r="C102" s="7">
        <v>0</v>
      </c>
      <c r="D102" s="16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</row>
    <row r="103" spans="1:14" x14ac:dyDescent="0.25">
      <c r="A103" s="32" t="s">
        <v>111</v>
      </c>
    </row>
  </sheetData>
  <mergeCells count="16">
    <mergeCell ref="N5:N6"/>
    <mergeCell ref="A2:N2"/>
    <mergeCell ref="A3:N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Cabrera Rueda</dc:creator>
  <cp:lastModifiedBy>Josué Aaron Chambillo Oviedo</cp:lastModifiedBy>
  <cp:lastPrinted>2025-05-23T13:47:35Z</cp:lastPrinted>
  <dcterms:created xsi:type="dcterms:W3CDTF">2020-08-24T16:22:59Z</dcterms:created>
  <dcterms:modified xsi:type="dcterms:W3CDTF">2026-03-11T17:11:22Z</dcterms:modified>
</cp:coreProperties>
</file>